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770" windowHeight="8520" activeTab="1"/>
  </bookViews>
  <sheets>
    <sheet name="3.1-5.31" sheetId="1" r:id="rId1"/>
    <sheet name="李小朋" sheetId="5" r:id="rId2"/>
    <sheet name="雷玲" sheetId="6" r:id="rId3"/>
  </sheets>
  <calcPr calcId="125725"/>
</workbook>
</file>

<file path=xl/calcChain.xml><?xml version="1.0" encoding="utf-8"?>
<calcChain xmlns="http://schemas.openxmlformats.org/spreadsheetml/2006/main">
  <c r="O96" i="5"/>
  <c r="O97"/>
  <c r="O98"/>
  <c r="O99"/>
  <c r="O100"/>
  <c r="O101"/>
  <c r="O102"/>
  <c r="O90"/>
  <c r="O91"/>
  <c r="O92"/>
  <c r="O93"/>
  <c r="O94"/>
  <c r="O95"/>
  <c r="O85"/>
  <c r="O86"/>
  <c r="O87"/>
  <c r="O88"/>
  <c r="O89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N86"/>
  <c r="N87"/>
  <c r="N88"/>
  <c r="N89"/>
  <c r="N90"/>
  <c r="N91"/>
  <c r="N92"/>
  <c r="N93"/>
  <c r="N94"/>
  <c r="N95"/>
  <c r="N96"/>
  <c r="N97"/>
  <c r="N98"/>
  <c r="N99"/>
  <c r="N100"/>
  <c r="N101"/>
  <c r="N102"/>
  <c r="N85"/>
  <c r="P85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P70"/>
  <c r="P71"/>
  <c r="P72"/>
  <c r="P73"/>
  <c r="P74"/>
  <c r="P75"/>
  <c r="P76"/>
  <c r="P77"/>
  <c r="P78"/>
  <c r="P79"/>
  <c r="P80"/>
  <c r="P81"/>
  <c r="P82"/>
  <c r="P83"/>
  <c r="P84"/>
  <c r="P54"/>
  <c r="P55"/>
  <c r="P56"/>
  <c r="P57"/>
  <c r="P58"/>
  <c r="P59"/>
  <c r="P60"/>
  <c r="P61"/>
  <c r="P62"/>
  <c r="P63"/>
  <c r="P64"/>
  <c r="P65"/>
  <c r="P66"/>
  <c r="P67"/>
  <c r="P68"/>
  <c r="P69"/>
  <c r="P37"/>
  <c r="P38"/>
  <c r="P39"/>
  <c r="P40"/>
  <c r="P41"/>
  <c r="P42"/>
  <c r="P43"/>
  <c r="P44"/>
  <c r="P45"/>
  <c r="P46"/>
  <c r="P47"/>
  <c r="P48"/>
  <c r="P49"/>
  <c r="P50"/>
  <c r="P51"/>
  <c r="P52"/>
  <c r="P53"/>
  <c r="P23"/>
  <c r="P24"/>
  <c r="P25"/>
  <c r="P26"/>
  <c r="P27"/>
  <c r="P28"/>
  <c r="P29"/>
  <c r="P30"/>
  <c r="P31"/>
  <c r="P32"/>
  <c r="P33"/>
  <c r="P34"/>
  <c r="P35"/>
  <c r="P36"/>
  <c r="P7"/>
  <c r="P8"/>
  <c r="P9"/>
  <c r="P10"/>
  <c r="P11"/>
  <c r="P12"/>
  <c r="P13"/>
  <c r="P14"/>
  <c r="P15"/>
  <c r="P16"/>
  <c r="P17"/>
  <c r="P18"/>
  <c r="P19"/>
  <c r="P20"/>
  <c r="P21"/>
  <c r="P22"/>
  <c r="P6"/>
  <c r="O17" i="6"/>
  <c r="N17"/>
  <c r="P17"/>
  <c r="P7"/>
  <c r="P8"/>
  <c r="P9"/>
  <c r="P10"/>
  <c r="P11"/>
  <c r="P12"/>
  <c r="P13"/>
  <c r="P14"/>
  <c r="P15"/>
  <c r="P16"/>
  <c r="P6"/>
  <c r="O7"/>
  <c r="O8"/>
  <c r="O9"/>
  <c r="O10"/>
  <c r="O11"/>
  <c r="O12"/>
  <c r="O13"/>
  <c r="O14"/>
  <c r="O15"/>
  <c r="O16"/>
  <c r="O6"/>
  <c r="N7"/>
  <c r="N8"/>
  <c r="N9"/>
  <c r="N10"/>
  <c r="N11"/>
  <c r="N12"/>
  <c r="N13"/>
  <c r="N14"/>
  <c r="N15"/>
  <c r="N16"/>
  <c r="N6"/>
  <c r="G16"/>
  <c r="G15"/>
  <c r="G14"/>
  <c r="G13"/>
  <c r="G7"/>
  <c r="G8"/>
  <c r="G9"/>
  <c r="G10"/>
  <c r="G11"/>
  <c r="G12"/>
  <c r="G6"/>
  <c r="N63" i="5"/>
  <c r="G63"/>
  <c r="N29"/>
  <c r="G29"/>
  <c r="O12"/>
  <c r="N12"/>
  <c r="M12"/>
  <c r="G12"/>
  <c r="F12"/>
  <c r="N20"/>
  <c r="G20"/>
  <c r="N44"/>
  <c r="G44"/>
  <c r="N56"/>
  <c r="G56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41"/>
  <c r="G42"/>
  <c r="G43"/>
  <c r="G45"/>
  <c r="G46"/>
  <c r="G47"/>
  <c r="G48"/>
  <c r="G49"/>
  <c r="G50"/>
  <c r="G51"/>
  <c r="G52"/>
  <c r="G53"/>
  <c r="G54"/>
  <c r="G55"/>
  <c r="G57"/>
  <c r="G58"/>
  <c r="G59"/>
  <c r="G60"/>
  <c r="G61"/>
  <c r="G62"/>
  <c r="G64"/>
  <c r="G25"/>
  <c r="G26"/>
  <c r="G27"/>
  <c r="G28"/>
  <c r="G30"/>
  <c r="G31"/>
  <c r="G32"/>
  <c r="G33"/>
  <c r="G34"/>
  <c r="G35"/>
  <c r="G36"/>
  <c r="G37"/>
  <c r="G38"/>
  <c r="G39"/>
  <c r="G40"/>
  <c r="G8"/>
  <c r="G9"/>
  <c r="G10"/>
  <c r="G11"/>
  <c r="G13"/>
  <c r="G14"/>
  <c r="G15"/>
  <c r="G16"/>
  <c r="G17"/>
  <c r="G18"/>
  <c r="G19"/>
  <c r="G21"/>
  <c r="G22"/>
  <c r="G23"/>
  <c r="G24"/>
  <c r="G7"/>
  <c r="N84"/>
  <c r="N49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2"/>
  <c r="N61"/>
  <c r="N60"/>
  <c r="N59"/>
  <c r="N58"/>
  <c r="N57"/>
  <c r="N55"/>
  <c r="N54"/>
  <c r="N53"/>
  <c r="N52"/>
  <c r="N51"/>
  <c r="N50"/>
  <c r="N48"/>
  <c r="N47"/>
  <c r="N46"/>
  <c r="N45"/>
  <c r="N43"/>
  <c r="N42"/>
  <c r="N41"/>
  <c r="N40"/>
  <c r="N39"/>
  <c r="N38"/>
  <c r="N37"/>
  <c r="N36"/>
  <c r="N35"/>
  <c r="N34"/>
  <c r="N33"/>
  <c r="N32"/>
  <c r="N31"/>
  <c r="N30"/>
  <c r="N28"/>
  <c r="N27"/>
  <c r="N26"/>
  <c r="N25"/>
  <c r="N24"/>
  <c r="N23"/>
  <c r="N22"/>
  <c r="G6"/>
  <c r="N21"/>
  <c r="N19"/>
  <c r="N18"/>
  <c r="N17"/>
  <c r="J17" s="1"/>
  <c r="N16"/>
  <c r="N15"/>
  <c r="J15" s="1"/>
  <c r="N14"/>
  <c r="N13"/>
  <c r="J13" s="1"/>
  <c r="N11"/>
  <c r="O11" s="1"/>
  <c r="N10"/>
  <c r="O10" s="1"/>
  <c r="N9"/>
  <c r="O9" s="1"/>
  <c r="N8"/>
  <c r="O8" s="1"/>
  <c r="N7"/>
  <c r="O7" s="1"/>
  <c r="N6"/>
  <c r="O6" s="1"/>
  <c r="M12" i="1"/>
  <c r="N12" s="1"/>
  <c r="M28"/>
  <c r="N28" s="1"/>
  <c r="M27"/>
  <c r="P27" s="1"/>
  <c r="M24"/>
  <c r="N24" s="1"/>
  <c r="M25"/>
  <c r="I25" s="1"/>
  <c r="M26"/>
  <c r="P26" s="1"/>
  <c r="M23"/>
  <c r="N23" s="1"/>
  <c r="M22"/>
  <c r="N22" s="1"/>
  <c r="M21"/>
  <c r="P21" s="1"/>
  <c r="M20"/>
  <c r="N20" s="1"/>
  <c r="M19"/>
  <c r="N19" s="1"/>
  <c r="M18"/>
  <c r="P18" s="1"/>
  <c r="M17"/>
  <c r="N17" s="1"/>
  <c r="M15"/>
  <c r="N15" s="1"/>
  <c r="M16"/>
  <c r="N16" s="1"/>
  <c r="M14"/>
  <c r="P14" s="1"/>
  <c r="M13"/>
  <c r="N13" s="1"/>
  <c r="M11"/>
  <c r="N11" s="1"/>
  <c r="M10"/>
  <c r="P10" s="1"/>
  <c r="M9"/>
  <c r="N9" s="1"/>
  <c r="M7"/>
  <c r="N7" s="1"/>
  <c r="M8"/>
  <c r="N8" s="1"/>
  <c r="M6"/>
  <c r="N6" s="1"/>
  <c r="M5"/>
  <c r="N5" s="1"/>
  <c r="N18" l="1"/>
  <c r="N14"/>
  <c r="N10"/>
  <c r="O13" i="5"/>
  <c r="J16"/>
  <c r="J14"/>
  <c r="P15" i="1"/>
  <c r="P13"/>
  <c r="P11"/>
  <c r="P9"/>
  <c r="P23"/>
  <c r="P19"/>
  <c r="P17"/>
  <c r="P25"/>
  <c r="P16"/>
  <c r="P12"/>
  <c r="P6"/>
  <c r="P22"/>
  <c r="P20"/>
  <c r="P28"/>
  <c r="P24"/>
  <c r="N21"/>
  <c r="I27"/>
  <c r="N27" s="1"/>
  <c r="N25"/>
  <c r="O7"/>
  <c r="P7" s="1"/>
  <c r="I26"/>
  <c r="N26" s="1"/>
  <c r="P5"/>
  <c r="O8"/>
  <c r="P8" s="1"/>
</calcChain>
</file>

<file path=xl/comments1.xml><?xml version="1.0" encoding="utf-8"?>
<comments xmlns="http://schemas.openxmlformats.org/spreadsheetml/2006/main">
  <authors>
    <author>lixiaopeng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lixiaopeng: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已返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lixiaopeng: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已返</t>
        </r>
        <r>
          <rPr>
            <sz val="9"/>
            <color indexed="81"/>
            <rFont val="Tahoma"/>
            <family val="2"/>
          </rPr>
          <t>5.30</t>
        </r>
      </text>
    </comment>
  </commentList>
</comments>
</file>

<file path=xl/sharedStrings.xml><?xml version="1.0" encoding="utf-8"?>
<sst xmlns="http://schemas.openxmlformats.org/spreadsheetml/2006/main" count="285" uniqueCount="203">
  <si>
    <t>重庆君交商贸有限公司业绩销售明细表</t>
  </si>
  <si>
    <t>时间</t>
  </si>
  <si>
    <t>客户单位</t>
  </si>
  <si>
    <t>产品名称</t>
  </si>
  <si>
    <t>数量</t>
  </si>
  <si>
    <t>进价</t>
  </si>
  <si>
    <t>长途运费</t>
  </si>
  <si>
    <t>短途运费</t>
  </si>
  <si>
    <t>税</t>
  </si>
  <si>
    <t>定制费</t>
  </si>
  <si>
    <t>出货价</t>
  </si>
  <si>
    <t>销售额</t>
  </si>
  <si>
    <t>利润</t>
  </si>
  <si>
    <t>收款情况</t>
  </si>
  <si>
    <t>开票公司</t>
  </si>
  <si>
    <t>备注</t>
  </si>
  <si>
    <t>月</t>
  </si>
  <si>
    <t>日</t>
  </si>
  <si>
    <t>印logo</t>
  </si>
  <si>
    <t>已收款</t>
  </si>
  <si>
    <t>未收款</t>
  </si>
  <si>
    <t>沁心茶壶五件套</t>
  </si>
  <si>
    <t>返点</t>
    <phoneticPr fontId="3" type="noConversion"/>
  </si>
  <si>
    <t>2018年3月1日-5月31日</t>
    <phoneticPr fontId="3" type="noConversion"/>
  </si>
  <si>
    <t>重庆航天职业技术学院机电系</t>
    <phoneticPr fontId="3" type="noConversion"/>
  </si>
  <si>
    <t>文化背心</t>
    <phoneticPr fontId="3" type="noConversion"/>
  </si>
  <si>
    <t>实验室制度牌-超卡板60*90</t>
    <phoneticPr fontId="3" type="noConversion"/>
  </si>
  <si>
    <t>南岸区公安局</t>
    <phoneticPr fontId="3" type="noConversion"/>
  </si>
  <si>
    <t>金丝莉纯棉四件套</t>
  </si>
  <si>
    <t>路易卡罗梵歌蚕丝被</t>
    <phoneticPr fontId="3" type="noConversion"/>
  </si>
  <si>
    <t>圣女罗兰随手杯</t>
  </si>
  <si>
    <t>重庆市全球采购促进中心有限公司</t>
  </si>
  <si>
    <t>重庆市渝北区临空都市开发建设管理办公室</t>
  </si>
  <si>
    <t>印象重庆丝邮册</t>
  </si>
  <si>
    <t>重庆市中新联合管理局</t>
    <phoneticPr fontId="3" type="noConversion"/>
  </si>
  <si>
    <t>英雄之城织锦画</t>
    <phoneticPr fontId="3" type="noConversion"/>
  </si>
  <si>
    <t>老洪崖洞剪纸</t>
  </si>
  <si>
    <t>磁器口剪纸</t>
  </si>
  <si>
    <t>重庆临空现代服务投资促进有限公司</t>
    <phoneticPr fontId="3" type="noConversion"/>
  </si>
  <si>
    <t>定岗实习报告册</t>
    <phoneticPr fontId="3" type="noConversion"/>
  </si>
  <si>
    <t>龙角移动营业厅</t>
    <phoneticPr fontId="3" type="noConversion"/>
  </si>
  <si>
    <t>折叠雨伞</t>
    <phoneticPr fontId="3" type="noConversion"/>
  </si>
  <si>
    <t>重庆第二师范学院办公室</t>
    <phoneticPr fontId="3" type="noConversion"/>
  </si>
  <si>
    <t>金丝玉绣丝长巾</t>
  </si>
  <si>
    <t>珍品蚕丝领带</t>
  </si>
  <si>
    <t>方巾</t>
  </si>
  <si>
    <t>赠品</t>
    <phoneticPr fontId="3" type="noConversion"/>
  </si>
  <si>
    <t>重庆第二师范学院数学与信息工程学院</t>
    <phoneticPr fontId="3" type="noConversion"/>
  </si>
  <si>
    <t>真丝珠绣丝长巾</t>
  </si>
  <si>
    <t>方巾</t>
    <phoneticPr fontId="3" type="noConversion"/>
  </si>
  <si>
    <t>西部数据移动硬盘1T</t>
    <phoneticPr fontId="3" type="noConversion"/>
  </si>
  <si>
    <t>京东代购</t>
    <phoneticPr fontId="3" type="noConversion"/>
  </si>
  <si>
    <t>招商银行渝北支行</t>
    <phoneticPr fontId="3" type="noConversion"/>
  </si>
  <si>
    <t>日式碗八件套</t>
    <phoneticPr fontId="3" type="noConversion"/>
  </si>
  <si>
    <t>风流倜傥芦荟棉四件套</t>
    <phoneticPr fontId="3" type="noConversion"/>
  </si>
  <si>
    <t>玻璃便当盒</t>
    <phoneticPr fontId="3" type="noConversion"/>
  </si>
  <si>
    <t>虎牌保温杯</t>
    <phoneticPr fontId="3" type="noConversion"/>
  </si>
  <si>
    <t>廊坊华夏幸福创新产业服务有限公司</t>
  </si>
  <si>
    <t>发票</t>
    <phoneticPr fontId="3" type="noConversion"/>
  </si>
  <si>
    <t>少伯</t>
    <phoneticPr fontId="3" type="noConversion"/>
  </si>
  <si>
    <t>君交分公司</t>
    <phoneticPr fontId="3" type="noConversion"/>
  </si>
  <si>
    <t>已发提成</t>
    <phoneticPr fontId="3" type="noConversion"/>
  </si>
  <si>
    <t>2018年6月1日-02月28日</t>
    <phoneticPr fontId="3" type="noConversion"/>
  </si>
  <si>
    <t>招商银行渝北支行</t>
    <phoneticPr fontId="3" type="noConversion"/>
  </si>
  <si>
    <t>风流倜傥芦荟棉四件套</t>
    <phoneticPr fontId="3" type="noConversion"/>
  </si>
  <si>
    <t>玻璃便当盒</t>
    <phoneticPr fontId="3" type="noConversion"/>
  </si>
  <si>
    <t>江北区税务局</t>
    <phoneticPr fontId="3" type="noConversion"/>
  </si>
  <si>
    <t>路易思雅真空保温水壶1.5L</t>
    <phoneticPr fontId="3" type="noConversion"/>
  </si>
  <si>
    <t>重庆航天职业职业技术学院学生处</t>
    <phoneticPr fontId="3" type="noConversion"/>
  </si>
  <si>
    <t>编织袋</t>
    <phoneticPr fontId="3" type="noConversion"/>
  </si>
  <si>
    <t>返点</t>
    <phoneticPr fontId="3" type="noConversion"/>
  </si>
  <si>
    <t>业务员：李小朋</t>
    <phoneticPr fontId="3" type="noConversion"/>
  </si>
  <si>
    <t>重庆航天职业职业技术学院计算机系</t>
    <phoneticPr fontId="3" type="noConversion"/>
  </si>
  <si>
    <t>荣誉证书12K</t>
    <phoneticPr fontId="3" type="noConversion"/>
  </si>
  <si>
    <t>聘书16K</t>
    <phoneticPr fontId="3" type="noConversion"/>
  </si>
  <si>
    <t>中信银行万州支行</t>
    <phoneticPr fontId="3" type="noConversion"/>
  </si>
  <si>
    <t>花值毛巾1条装</t>
    <phoneticPr fontId="3" type="noConversion"/>
  </si>
  <si>
    <t>猫咪条纹杯</t>
  </si>
  <si>
    <t>ks保温杯</t>
    <phoneticPr fontId="3" type="noConversion"/>
  </si>
  <si>
    <t>茶具五件套</t>
    <phoneticPr fontId="3" type="noConversion"/>
  </si>
  <si>
    <t>路易.鹰锋刀具套装</t>
    <phoneticPr fontId="3" type="noConversion"/>
  </si>
  <si>
    <t>日式碗八件套</t>
    <phoneticPr fontId="3" type="noConversion"/>
  </si>
  <si>
    <t>沁心茶具五件套</t>
    <phoneticPr fontId="3" type="noConversion"/>
  </si>
  <si>
    <t>清逸蚕丝被</t>
    <phoneticPr fontId="3" type="noConversion"/>
  </si>
  <si>
    <t>货款</t>
    <phoneticPr fontId="3" type="noConversion"/>
  </si>
  <si>
    <t>重庆第二师范学院办公室</t>
    <phoneticPr fontId="3" type="noConversion"/>
  </si>
  <si>
    <t>重庆农村商业银行万州红花支行</t>
    <phoneticPr fontId="3" type="noConversion"/>
  </si>
  <si>
    <t>鼠标垫</t>
    <phoneticPr fontId="3" type="noConversion"/>
  </si>
  <si>
    <t>长安渝北分厂</t>
    <phoneticPr fontId="3" type="noConversion"/>
  </si>
  <si>
    <t>路易菲斯真空水壶</t>
    <phoneticPr fontId="3" type="noConversion"/>
  </si>
  <si>
    <t>陶瓷刀五件套（含刀架）</t>
    <phoneticPr fontId="3" type="noConversion"/>
  </si>
  <si>
    <t>中国农业发展银行永川支行</t>
    <phoneticPr fontId="3" type="noConversion"/>
  </si>
  <si>
    <t>中信银行大渡口支行</t>
    <phoneticPr fontId="3" type="noConversion"/>
  </si>
  <si>
    <t>冠生园幸福团员</t>
    <phoneticPr fontId="3" type="noConversion"/>
  </si>
  <si>
    <t>高德地产</t>
    <phoneticPr fontId="3" type="noConversion"/>
  </si>
  <si>
    <t>衬衣男</t>
    <phoneticPr fontId="3" type="noConversion"/>
  </si>
  <si>
    <t>衬衣女</t>
    <phoneticPr fontId="3" type="noConversion"/>
  </si>
  <si>
    <t>品格真空杯</t>
    <phoneticPr fontId="3" type="noConversion"/>
  </si>
  <si>
    <t>沁园月饼花香秋月</t>
    <phoneticPr fontId="3" type="noConversion"/>
  </si>
  <si>
    <t>沁园心系团圆</t>
    <phoneticPr fontId="3" type="noConversion"/>
  </si>
  <si>
    <t>中信银行观音桥支行</t>
    <phoneticPr fontId="3" type="noConversion"/>
  </si>
  <si>
    <t>阳澄湖大闸蟹388型</t>
    <phoneticPr fontId="3" type="noConversion"/>
  </si>
  <si>
    <t>锦华-锦礼双层铁盒</t>
    <phoneticPr fontId="3" type="noConversion"/>
  </si>
  <si>
    <t>锦华-花语典雅</t>
    <phoneticPr fontId="3" type="noConversion"/>
  </si>
  <si>
    <t>美心-流心蛋黄白莲蓉</t>
    <phoneticPr fontId="3" type="noConversion"/>
  </si>
  <si>
    <t>畅饮未来直筒双层玻璃杯</t>
    <phoneticPr fontId="3" type="noConversion"/>
  </si>
  <si>
    <t>杨跃-送小龙坎crd广场</t>
    <phoneticPr fontId="3" type="noConversion"/>
  </si>
  <si>
    <t>重庆第二师范学院招生处</t>
    <phoneticPr fontId="3" type="noConversion"/>
  </si>
  <si>
    <t>阳澄湖大闸蟹898型</t>
    <phoneticPr fontId="3" type="noConversion"/>
  </si>
  <si>
    <t>车谷机动车检测有限公司</t>
    <phoneticPr fontId="3" type="noConversion"/>
  </si>
  <si>
    <t>月饼福满天下</t>
    <phoneticPr fontId="3" type="noConversion"/>
  </si>
  <si>
    <t>重庆航天职业技术学院团委</t>
    <phoneticPr fontId="3" type="noConversion"/>
  </si>
  <si>
    <t>航院之星水晶奖杯</t>
    <phoneticPr fontId="3" type="noConversion"/>
  </si>
  <si>
    <t>重庆航天职业技术学院工会</t>
    <phoneticPr fontId="3" type="noConversion"/>
  </si>
  <si>
    <t>荣誉证书6K</t>
    <phoneticPr fontId="3" type="noConversion"/>
  </si>
  <si>
    <t>重庆航天职业技术学院</t>
    <phoneticPr fontId="3" type="noConversion"/>
  </si>
  <si>
    <t>怡宝矿泉水</t>
    <phoneticPr fontId="3" type="noConversion"/>
  </si>
  <si>
    <t>重庆第二师范学院教育学院</t>
    <phoneticPr fontId="3" type="noConversion"/>
  </si>
  <si>
    <t>阳澄湖大闸蟹1298型</t>
    <phoneticPr fontId="3" type="noConversion"/>
  </si>
  <si>
    <t>农夫山泉380ml</t>
    <phoneticPr fontId="3" type="noConversion"/>
  </si>
  <si>
    <t>农夫山泉550ml</t>
    <phoneticPr fontId="3" type="noConversion"/>
  </si>
  <si>
    <t>重庆广尚物资有限公司</t>
    <phoneticPr fontId="3" type="noConversion"/>
  </si>
  <si>
    <t>抱枕</t>
    <phoneticPr fontId="3" type="noConversion"/>
  </si>
  <si>
    <t>阳澄湖大闸蟹598型</t>
    <phoneticPr fontId="3" type="noConversion"/>
  </si>
  <si>
    <t>好享家舒适智能家居股份有限公司</t>
    <phoneticPr fontId="3" type="noConversion"/>
  </si>
  <si>
    <t>帐篷</t>
    <phoneticPr fontId="3" type="noConversion"/>
  </si>
  <si>
    <t>水晶奖杯-歌手大赛</t>
    <phoneticPr fontId="3" type="noConversion"/>
  </si>
  <si>
    <t>水晶奖杯-羽毛球比赛</t>
    <phoneticPr fontId="3" type="noConversion"/>
  </si>
  <si>
    <t>虎牌保温杯A48C</t>
    <phoneticPr fontId="3" type="noConversion"/>
  </si>
  <si>
    <t>重庆点创建筑材料有限公司</t>
    <phoneticPr fontId="3" type="noConversion"/>
  </si>
  <si>
    <t>文化背心</t>
    <phoneticPr fontId="3" type="noConversion"/>
  </si>
  <si>
    <t>16GU盘铁盒装</t>
    <phoneticPr fontId="3" type="noConversion"/>
  </si>
  <si>
    <t>碗组套装2个装</t>
    <phoneticPr fontId="3" type="noConversion"/>
  </si>
  <si>
    <t>钻石绒四件套</t>
    <phoneticPr fontId="3" type="noConversion"/>
  </si>
  <si>
    <t>重庆第二师范学院教师教育学院</t>
    <phoneticPr fontId="3" type="noConversion"/>
  </si>
  <si>
    <t>虎牌保温杯MMK-035</t>
    <phoneticPr fontId="3" type="noConversion"/>
  </si>
  <si>
    <t>谭木匠报春礼盒</t>
    <phoneticPr fontId="3" type="noConversion"/>
  </si>
  <si>
    <t>LED充电台灯</t>
    <phoneticPr fontId="3" type="noConversion"/>
  </si>
  <si>
    <t>动功能智能台灯</t>
    <phoneticPr fontId="3" type="noConversion"/>
  </si>
  <si>
    <t>重庆航天职业技术学院学生处</t>
    <phoneticPr fontId="3" type="noConversion"/>
  </si>
  <si>
    <t>悦空间AB纱商旅毛巾一条装</t>
    <phoneticPr fontId="3" type="noConversion"/>
  </si>
  <si>
    <t>火烈鸟空调被</t>
    <phoneticPr fontId="3" type="noConversion"/>
  </si>
  <si>
    <t>重庆航天职业技术学院膳食科</t>
    <phoneticPr fontId="3" type="noConversion"/>
  </si>
  <si>
    <t>羊绒围巾</t>
    <phoneticPr fontId="3" type="noConversion"/>
  </si>
  <si>
    <t>麻辣香肠-散装500g</t>
    <phoneticPr fontId="3" type="noConversion"/>
  </si>
  <si>
    <t>川味香肠-散装500g</t>
    <phoneticPr fontId="3" type="noConversion"/>
  </si>
  <si>
    <t>广味香肠-散装500g</t>
    <phoneticPr fontId="3" type="noConversion"/>
  </si>
  <si>
    <t>腊肉-真空散装500g</t>
    <phoneticPr fontId="3" type="noConversion"/>
  </si>
  <si>
    <t>精装腊肉350g</t>
    <phoneticPr fontId="3" type="noConversion"/>
  </si>
  <si>
    <t>奉节脐橙-家庭装</t>
    <phoneticPr fontId="3" type="noConversion"/>
  </si>
  <si>
    <t>王老吉-无糖精装</t>
    <phoneticPr fontId="3" type="noConversion"/>
  </si>
  <si>
    <t>干果大礼包198型</t>
    <phoneticPr fontId="3" type="noConversion"/>
  </si>
  <si>
    <t>礼品册商务册888型</t>
    <phoneticPr fontId="3" type="noConversion"/>
  </si>
  <si>
    <t>礼品册中粮500型</t>
    <phoneticPr fontId="3" type="noConversion"/>
  </si>
  <si>
    <t>花花公子四件套</t>
    <phoneticPr fontId="3" type="noConversion"/>
  </si>
  <si>
    <t>火象英伦保温杯</t>
    <phoneticPr fontId="3" type="noConversion"/>
  </si>
  <si>
    <t>博洋蚕丝被-克洛伊</t>
    <phoneticPr fontId="3" type="noConversion"/>
  </si>
  <si>
    <t>员工福利商城1300元积分</t>
    <phoneticPr fontId="3" type="noConversion"/>
  </si>
  <si>
    <t>重庆航天职业技术学院管理系</t>
    <phoneticPr fontId="3" type="noConversion"/>
  </si>
  <si>
    <t>KT板-实训室制度牌</t>
    <phoneticPr fontId="3" type="noConversion"/>
  </si>
  <si>
    <t>重庆农村商业银行巫溪支行</t>
    <phoneticPr fontId="3" type="noConversion"/>
  </si>
  <si>
    <t>舒正羽绒被</t>
    <phoneticPr fontId="3" type="noConversion"/>
  </si>
  <si>
    <t>招商银行水晶郦城支行</t>
    <phoneticPr fontId="3" type="noConversion"/>
  </si>
  <si>
    <t>指甲刀套装</t>
    <phoneticPr fontId="3" type="noConversion"/>
  </si>
  <si>
    <t>重庆航天职业技术学院机电系</t>
    <phoneticPr fontId="3" type="noConversion"/>
  </si>
  <si>
    <t>现代学徒工作手册</t>
    <phoneticPr fontId="3" type="noConversion"/>
  </si>
  <si>
    <t>南岸区公安局</t>
    <phoneticPr fontId="3" type="noConversion"/>
  </si>
  <si>
    <t>沁园粽子298型</t>
    <phoneticPr fontId="3" type="noConversion"/>
  </si>
  <si>
    <t>沁园沁意尊荣498</t>
    <phoneticPr fontId="3" type="noConversion"/>
  </si>
  <si>
    <t>云阳汪校海</t>
    <phoneticPr fontId="3" type="noConversion"/>
  </si>
  <si>
    <t>鄂尔多斯羊毛被</t>
    <phoneticPr fontId="3" type="noConversion"/>
  </si>
  <si>
    <t>业务员：雷玲</t>
    <phoneticPr fontId="3" type="noConversion"/>
  </si>
  <si>
    <t>广汽本田4S店</t>
    <phoneticPr fontId="3" type="noConversion"/>
  </si>
  <si>
    <t>手机支架</t>
    <phoneticPr fontId="3" type="noConversion"/>
  </si>
  <si>
    <t>马克移动电源</t>
    <phoneticPr fontId="3" type="noConversion"/>
  </si>
  <si>
    <t>啄木鸟羊绒被</t>
    <phoneticPr fontId="3" type="noConversion"/>
  </si>
  <si>
    <t>公仔</t>
    <phoneticPr fontId="3" type="noConversion"/>
  </si>
  <si>
    <t>玩偶（混批）</t>
    <phoneticPr fontId="3" type="noConversion"/>
  </si>
  <si>
    <t>瑞士军刀拉杆箱</t>
    <phoneticPr fontId="3" type="noConversion"/>
  </si>
  <si>
    <t>纸袋</t>
    <phoneticPr fontId="3" type="noConversion"/>
  </si>
  <si>
    <t>花开富贵餐具8件套</t>
    <phoneticPr fontId="3" type="noConversion"/>
  </si>
  <si>
    <t>陶瓷马克杯</t>
    <phoneticPr fontId="3" type="noConversion"/>
  </si>
  <si>
    <t>玻璃碗两件套</t>
    <phoneticPr fontId="3" type="noConversion"/>
  </si>
  <si>
    <t>微信收款</t>
    <phoneticPr fontId="3" type="noConversion"/>
  </si>
  <si>
    <t>中信银行万州支行</t>
    <phoneticPr fontId="3" type="noConversion"/>
  </si>
  <si>
    <t>厨房一品蒸煮多用锅</t>
  </si>
  <si>
    <t>万向轮旅行登机箱</t>
  </si>
  <si>
    <t>超威强效洁厕净1+1超值装</t>
  </si>
  <si>
    <t xml:space="preserve">立白新金桔洗洁精408g </t>
  </si>
  <si>
    <r>
      <t>立白超洁熏衣香洗衣液</t>
    </r>
    <r>
      <rPr>
        <sz val="9"/>
        <color indexed="8"/>
        <rFont val="Calibri"/>
        <family val="2"/>
      </rPr>
      <t>800g+150g</t>
    </r>
    <r>
      <rPr>
        <sz val="9"/>
        <color indexed="8"/>
        <rFont val="宋体"/>
        <family val="3"/>
        <charset val="134"/>
      </rPr>
      <t xml:space="preserve"> </t>
    </r>
  </si>
  <si>
    <t>双层玻璃办公杯</t>
  </si>
  <si>
    <t>龙的电陶炉</t>
  </si>
  <si>
    <t>龙的电火锅1000W/3L</t>
  </si>
  <si>
    <t>龙的电火锅1300W/4L</t>
  </si>
  <si>
    <t>龙的电火锅1350W/5L</t>
  </si>
  <si>
    <t>爱家三件套</t>
  </si>
  <si>
    <t>上海药皂</t>
  </si>
  <si>
    <t>旅行茶具</t>
  </si>
  <si>
    <t>索洋电火锅</t>
  </si>
  <si>
    <t>科帅空气炸锅</t>
  </si>
  <si>
    <t>四件套</t>
  </si>
  <si>
    <t>ACA空气炸锅</t>
  </si>
  <si>
    <r>
      <t>立白椰油精华透明皂</t>
    </r>
    <r>
      <rPr>
        <sz val="9"/>
        <color indexed="8"/>
        <rFont val="Calibri"/>
        <family val="2"/>
      </rPr>
      <t>202g</t>
    </r>
    <r>
      <rPr>
        <sz val="9"/>
        <color indexed="8"/>
        <rFont val="宋体"/>
        <family val="3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</si>
</sst>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176" formatCode="#,##0.00_);[Red]\(#,##0.00\)"/>
    <numFmt numFmtId="177" formatCode="0.00_ "/>
    <numFmt numFmtId="178" formatCode="0.0_);[Red]\(0.0\)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3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Calibri"/>
      <family val="2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44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44" fontId="13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58" fontId="4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0" fontId="4" fillId="3" borderId="0" xfId="0" applyFont="1" applyFill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>
      <alignment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0" xfId="0" applyFont="1" applyFill="1">
      <alignment vertical="center"/>
    </xf>
    <xf numFmtId="0" fontId="4" fillId="0" borderId="7" xfId="0" applyFont="1" applyBorder="1" applyAlignment="1">
      <alignment vertical="center" wrapText="1"/>
    </xf>
    <xf numFmtId="177" fontId="4" fillId="3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177" fontId="4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/>
    </xf>
    <xf numFmtId="176" fontId="4" fillId="0" borderId="1" xfId="9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176" fontId="5" fillId="0" borderId="1" xfId="7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2">
    <cellStyle name="常规" xfId="0" builtinId="0"/>
    <cellStyle name="常规 2" xfId="2"/>
    <cellStyle name="常规 2 2" xfId="8"/>
    <cellStyle name="常规 3" xfId="3"/>
    <cellStyle name="常规 3 2" xfId="9"/>
    <cellStyle name="常规 4" xfId="1"/>
    <cellStyle name="常规 4 2" xfId="7"/>
    <cellStyle name="常规 5" xfId="6"/>
    <cellStyle name="超链接 2" xfId="4"/>
    <cellStyle name="超链接 2 2" xfId="10"/>
    <cellStyle name="货币 2" xfId="5"/>
    <cellStyle name="货币 2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18"/>
  <sheetViews>
    <sheetView workbookViewId="0">
      <pane ySplit="4" topLeftCell="A5" activePane="bottomLeft" state="frozen"/>
      <selection pane="bottomLeft" activeCell="D22" sqref="D22"/>
    </sheetView>
  </sheetViews>
  <sheetFormatPr defaultColWidth="9" defaultRowHeight="13.5"/>
  <cols>
    <col min="1" max="1" width="2.875" style="14" customWidth="1"/>
    <col min="2" max="2" width="3.25" style="14" customWidth="1"/>
    <col min="3" max="3" width="13.25" style="11" customWidth="1"/>
    <col min="4" max="4" width="21.125" style="9" customWidth="1"/>
    <col min="5" max="5" width="8.375" style="12" customWidth="1"/>
    <col min="6" max="6" width="9" style="12"/>
    <col min="7" max="7" width="6.75" style="12" customWidth="1"/>
    <col min="8" max="8" width="7" style="12" customWidth="1"/>
    <col min="9" max="9" width="6.25" style="12" customWidth="1"/>
    <col min="10" max="10" width="6.75" style="12" customWidth="1"/>
    <col min="11" max="11" width="6.75" style="40" customWidth="1"/>
    <col min="12" max="12" width="7.25" style="12" customWidth="1"/>
    <col min="13" max="13" width="7" style="6" customWidth="1"/>
    <col min="14" max="14" width="7.25" style="12" customWidth="1"/>
    <col min="15" max="15" width="7.625" style="46" customWidth="1"/>
    <col min="16" max="16" width="8" style="46" customWidth="1"/>
    <col min="17" max="17" width="6" style="6" customWidth="1"/>
    <col min="18" max="18" width="7.375" style="12" customWidth="1"/>
    <col min="19" max="19" width="9" style="3"/>
  </cols>
  <sheetData>
    <row r="1" spans="1:19" s="3" customFormat="1" ht="30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9" s="3" customFormat="1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9" s="3" customFormat="1">
      <c r="A3" s="94" t="s">
        <v>1</v>
      </c>
      <c r="B3" s="94"/>
      <c r="C3" s="97" t="s">
        <v>2</v>
      </c>
      <c r="D3" s="97" t="s">
        <v>3</v>
      </c>
      <c r="E3" s="94" t="s">
        <v>4</v>
      </c>
      <c r="F3" s="94" t="s">
        <v>5</v>
      </c>
      <c r="G3" s="94" t="s">
        <v>6</v>
      </c>
      <c r="H3" s="94" t="s">
        <v>7</v>
      </c>
      <c r="I3" s="94" t="s">
        <v>8</v>
      </c>
      <c r="J3" s="5" t="s">
        <v>9</v>
      </c>
      <c r="K3" s="90" t="s">
        <v>22</v>
      </c>
      <c r="L3" s="94" t="s">
        <v>10</v>
      </c>
      <c r="M3" s="98" t="s">
        <v>11</v>
      </c>
      <c r="N3" s="94" t="s">
        <v>12</v>
      </c>
      <c r="O3" s="95" t="s">
        <v>13</v>
      </c>
      <c r="P3" s="96"/>
      <c r="Q3" s="98" t="s">
        <v>14</v>
      </c>
      <c r="R3" s="94" t="s">
        <v>15</v>
      </c>
      <c r="S3" s="48" t="s">
        <v>61</v>
      </c>
    </row>
    <row r="4" spans="1:19" s="3" customFormat="1">
      <c r="A4" s="5" t="s">
        <v>16</v>
      </c>
      <c r="B4" s="5" t="s">
        <v>17</v>
      </c>
      <c r="C4" s="97"/>
      <c r="D4" s="97"/>
      <c r="E4" s="94"/>
      <c r="F4" s="94"/>
      <c r="G4" s="94"/>
      <c r="H4" s="94"/>
      <c r="I4" s="94"/>
      <c r="J4" s="5" t="s">
        <v>18</v>
      </c>
      <c r="K4" s="91"/>
      <c r="L4" s="94"/>
      <c r="M4" s="99"/>
      <c r="N4" s="94"/>
      <c r="O4" s="41" t="s">
        <v>19</v>
      </c>
      <c r="P4" s="41" t="s">
        <v>20</v>
      </c>
      <c r="Q4" s="99"/>
      <c r="R4" s="94"/>
    </row>
    <row r="5" spans="1:19" ht="22.5" customHeight="1">
      <c r="A5" s="98">
        <v>3</v>
      </c>
      <c r="B5" s="94">
        <v>33</v>
      </c>
      <c r="C5" s="97" t="s">
        <v>24</v>
      </c>
      <c r="D5" s="24" t="s">
        <v>25</v>
      </c>
      <c r="E5" s="28">
        <v>70</v>
      </c>
      <c r="F5" s="37">
        <v>18.5</v>
      </c>
      <c r="G5" s="37">
        <v>50</v>
      </c>
      <c r="H5" s="37"/>
      <c r="I5" s="37"/>
      <c r="J5" s="37"/>
      <c r="K5" s="38"/>
      <c r="L5" s="25">
        <v>29.5</v>
      </c>
      <c r="M5" s="26">
        <f>E5*L5</f>
        <v>2065</v>
      </c>
      <c r="N5" s="38">
        <f>M5-E5*F5-G5-H5-I5-J5-K5</f>
        <v>720</v>
      </c>
      <c r="O5" s="42">
        <v>0</v>
      </c>
      <c r="P5" s="44">
        <f>M5-O5</f>
        <v>2065</v>
      </c>
      <c r="Q5" s="4" t="s">
        <v>59</v>
      </c>
      <c r="R5" s="13"/>
    </row>
    <row r="6" spans="1:19" ht="22.5" customHeight="1">
      <c r="A6" s="99"/>
      <c r="B6" s="94"/>
      <c r="C6" s="97"/>
      <c r="D6" s="24" t="s">
        <v>26</v>
      </c>
      <c r="E6" s="28">
        <v>4</v>
      </c>
      <c r="F6" s="37">
        <v>24.5</v>
      </c>
      <c r="G6" s="37">
        <v>0</v>
      </c>
      <c r="H6" s="37"/>
      <c r="I6" s="37"/>
      <c r="J6" s="37"/>
      <c r="K6" s="38"/>
      <c r="L6" s="25">
        <v>54</v>
      </c>
      <c r="M6" s="26">
        <f>E6*L6</f>
        <v>216</v>
      </c>
      <c r="N6" s="38">
        <f t="shared" ref="N6:N18" si="0">M6-E6*F6-G6-H6-I6-J6-K6</f>
        <v>118</v>
      </c>
      <c r="O6" s="42">
        <v>0</v>
      </c>
      <c r="P6" s="44">
        <f t="shared" ref="P6:P28" si="1">M6-O6</f>
        <v>216</v>
      </c>
      <c r="Q6" s="4" t="s">
        <v>59</v>
      </c>
      <c r="R6" s="35"/>
    </row>
    <row r="7" spans="1:19" ht="22.5" customHeight="1">
      <c r="A7" s="98">
        <v>3</v>
      </c>
      <c r="B7" s="94">
        <v>8</v>
      </c>
      <c r="C7" s="97" t="s">
        <v>27</v>
      </c>
      <c r="D7" s="34" t="s">
        <v>28</v>
      </c>
      <c r="E7" s="28">
        <v>28</v>
      </c>
      <c r="F7" s="37">
        <v>167</v>
      </c>
      <c r="G7" s="37"/>
      <c r="H7" s="37"/>
      <c r="I7" s="37"/>
      <c r="J7" s="37"/>
      <c r="K7" s="38">
        <v>1792</v>
      </c>
      <c r="L7" s="25">
        <v>295</v>
      </c>
      <c r="M7" s="26">
        <f t="shared" ref="M7:M9" si="2">E7*L7</f>
        <v>8260</v>
      </c>
      <c r="N7" s="38">
        <f t="shared" si="0"/>
        <v>1792</v>
      </c>
      <c r="O7" s="42">
        <f>M7</f>
        <v>8260</v>
      </c>
      <c r="P7" s="44">
        <f t="shared" si="1"/>
        <v>0</v>
      </c>
      <c r="Q7" s="4" t="s">
        <v>59</v>
      </c>
      <c r="R7" s="35"/>
    </row>
    <row r="8" spans="1:19" ht="22.5" customHeight="1">
      <c r="A8" s="99"/>
      <c r="B8" s="94"/>
      <c r="C8" s="97"/>
      <c r="D8" s="24" t="s">
        <v>29</v>
      </c>
      <c r="E8" s="28">
        <v>28</v>
      </c>
      <c r="F8" s="37">
        <v>110</v>
      </c>
      <c r="G8" s="37"/>
      <c r="H8" s="37"/>
      <c r="I8" s="37"/>
      <c r="J8" s="37"/>
      <c r="K8" s="38">
        <v>882</v>
      </c>
      <c r="L8" s="25">
        <v>173</v>
      </c>
      <c r="M8" s="26">
        <f t="shared" si="2"/>
        <v>4844</v>
      </c>
      <c r="N8" s="38">
        <f t="shared" si="0"/>
        <v>882</v>
      </c>
      <c r="O8" s="42">
        <f>M8</f>
        <v>4844</v>
      </c>
      <c r="P8" s="44">
        <f t="shared" si="1"/>
        <v>0</v>
      </c>
      <c r="Q8" s="4" t="s">
        <v>59</v>
      </c>
      <c r="R8" s="35"/>
    </row>
    <row r="9" spans="1:19" ht="22.5" customHeight="1">
      <c r="A9" s="10">
        <v>3</v>
      </c>
      <c r="B9" s="10">
        <v>29</v>
      </c>
      <c r="C9" s="7" t="s">
        <v>31</v>
      </c>
      <c r="D9" s="34" t="s">
        <v>30</v>
      </c>
      <c r="E9" s="28">
        <v>80</v>
      </c>
      <c r="F9" s="37">
        <v>32</v>
      </c>
      <c r="G9" s="37"/>
      <c r="H9" s="37"/>
      <c r="I9" s="37"/>
      <c r="J9" s="37">
        <v>400</v>
      </c>
      <c r="K9" s="38"/>
      <c r="L9" s="25">
        <v>68</v>
      </c>
      <c r="M9" s="26">
        <f t="shared" si="2"/>
        <v>5440</v>
      </c>
      <c r="N9" s="38">
        <f t="shared" si="0"/>
        <v>2480</v>
      </c>
      <c r="O9" s="42">
        <v>5440</v>
      </c>
      <c r="P9" s="44">
        <f t="shared" si="1"/>
        <v>0</v>
      </c>
      <c r="Q9" s="4" t="s">
        <v>60</v>
      </c>
      <c r="R9" s="35"/>
    </row>
    <row r="10" spans="1:19" ht="22.5" customHeight="1">
      <c r="A10" s="10">
        <v>4</v>
      </c>
      <c r="B10" s="10">
        <v>26</v>
      </c>
      <c r="C10" s="7" t="s">
        <v>32</v>
      </c>
      <c r="D10" s="34" t="s">
        <v>33</v>
      </c>
      <c r="E10" s="28">
        <v>3</v>
      </c>
      <c r="F10" s="37">
        <v>148</v>
      </c>
      <c r="G10" s="37"/>
      <c r="H10" s="37"/>
      <c r="I10" s="37"/>
      <c r="J10" s="37"/>
      <c r="K10" s="38"/>
      <c r="L10" s="25">
        <v>350</v>
      </c>
      <c r="M10" s="26">
        <f t="shared" ref="M10:M23" si="3">E10*L10</f>
        <v>1050</v>
      </c>
      <c r="N10" s="38">
        <f t="shared" si="0"/>
        <v>606</v>
      </c>
      <c r="O10" s="42"/>
      <c r="P10" s="44">
        <f t="shared" si="1"/>
        <v>1050</v>
      </c>
      <c r="Q10" s="4"/>
      <c r="R10" s="35"/>
    </row>
    <row r="11" spans="1:19" ht="22.5" customHeight="1">
      <c r="A11" s="10">
        <v>3</v>
      </c>
      <c r="B11" s="10">
        <v>7</v>
      </c>
      <c r="C11" s="7" t="s">
        <v>34</v>
      </c>
      <c r="D11" s="24" t="s">
        <v>35</v>
      </c>
      <c r="E11" s="28">
        <v>3</v>
      </c>
      <c r="F11" s="37">
        <v>160</v>
      </c>
      <c r="G11" s="37"/>
      <c r="H11" s="37"/>
      <c r="I11" s="37"/>
      <c r="J11" s="37"/>
      <c r="K11" s="38"/>
      <c r="L11" s="25">
        <v>300</v>
      </c>
      <c r="M11" s="26">
        <f t="shared" si="3"/>
        <v>900</v>
      </c>
      <c r="N11" s="38">
        <f t="shared" si="0"/>
        <v>420</v>
      </c>
      <c r="O11" s="42"/>
      <c r="P11" s="44">
        <f t="shared" si="1"/>
        <v>900</v>
      </c>
      <c r="Q11" s="4"/>
      <c r="R11" s="35"/>
    </row>
    <row r="12" spans="1:19" ht="22.5" customHeight="1">
      <c r="A12" s="16">
        <v>4</v>
      </c>
      <c r="B12" s="10">
        <v>19</v>
      </c>
      <c r="C12" s="7" t="s">
        <v>57</v>
      </c>
      <c r="D12" s="24" t="s">
        <v>58</v>
      </c>
      <c r="E12" s="28">
        <v>8000</v>
      </c>
      <c r="F12" s="33">
        <v>0.03</v>
      </c>
      <c r="G12" s="37"/>
      <c r="H12" s="37"/>
      <c r="I12" s="37"/>
      <c r="J12" s="37"/>
      <c r="K12" s="38"/>
      <c r="L12" s="25">
        <v>0.06</v>
      </c>
      <c r="M12" s="26">
        <f t="shared" si="3"/>
        <v>480</v>
      </c>
      <c r="N12" s="38">
        <f t="shared" si="0"/>
        <v>240</v>
      </c>
      <c r="O12" s="42">
        <v>480</v>
      </c>
      <c r="P12" s="44">
        <f t="shared" si="1"/>
        <v>0</v>
      </c>
      <c r="Q12" s="4"/>
      <c r="R12" s="35"/>
    </row>
    <row r="13" spans="1:19" ht="22.5" customHeight="1">
      <c r="A13" s="98">
        <v>4</v>
      </c>
      <c r="B13" s="94">
        <v>25</v>
      </c>
      <c r="C13" s="100" t="s">
        <v>38</v>
      </c>
      <c r="D13" s="34" t="s">
        <v>36</v>
      </c>
      <c r="E13" s="37">
        <v>3</v>
      </c>
      <c r="F13" s="37">
        <v>130</v>
      </c>
      <c r="G13" s="37"/>
      <c r="H13" s="37"/>
      <c r="I13" s="37"/>
      <c r="J13" s="37"/>
      <c r="K13" s="38"/>
      <c r="L13" s="37">
        <v>300</v>
      </c>
      <c r="M13" s="26">
        <f t="shared" si="3"/>
        <v>900</v>
      </c>
      <c r="N13" s="38">
        <f t="shared" si="0"/>
        <v>510</v>
      </c>
      <c r="O13" s="42"/>
      <c r="P13" s="44">
        <f t="shared" si="1"/>
        <v>900</v>
      </c>
      <c r="Q13" s="4"/>
      <c r="R13" s="35"/>
    </row>
    <row r="14" spans="1:19" ht="22.5" customHeight="1">
      <c r="A14" s="99"/>
      <c r="B14" s="94"/>
      <c r="C14" s="100"/>
      <c r="D14" s="34" t="s">
        <v>37</v>
      </c>
      <c r="E14" s="37">
        <v>3</v>
      </c>
      <c r="F14" s="37">
        <v>130</v>
      </c>
      <c r="G14" s="37"/>
      <c r="H14" s="37"/>
      <c r="I14" s="37"/>
      <c r="J14" s="37"/>
      <c r="K14" s="38"/>
      <c r="L14" s="37">
        <v>300</v>
      </c>
      <c r="M14" s="26">
        <f t="shared" si="3"/>
        <v>900</v>
      </c>
      <c r="N14" s="38">
        <f t="shared" si="0"/>
        <v>510</v>
      </c>
      <c r="O14" s="43"/>
      <c r="P14" s="44">
        <f t="shared" si="1"/>
        <v>900</v>
      </c>
      <c r="Q14" s="4"/>
      <c r="R14" s="35"/>
    </row>
    <row r="15" spans="1:19" ht="22.5" customHeight="1">
      <c r="A15" s="22">
        <v>5</v>
      </c>
      <c r="B15" s="35">
        <v>10</v>
      </c>
      <c r="C15" s="36" t="s">
        <v>40</v>
      </c>
      <c r="D15" s="32" t="s">
        <v>41</v>
      </c>
      <c r="E15" s="37">
        <v>200</v>
      </c>
      <c r="F15" s="37">
        <v>6.5</v>
      </c>
      <c r="G15" s="37"/>
      <c r="H15" s="37"/>
      <c r="I15" s="37"/>
      <c r="J15" s="37"/>
      <c r="K15" s="38"/>
      <c r="L15" s="37">
        <v>8</v>
      </c>
      <c r="M15" s="26">
        <f t="shared" si="3"/>
        <v>1600</v>
      </c>
      <c r="N15" s="38">
        <f t="shared" si="0"/>
        <v>300</v>
      </c>
      <c r="O15" s="43"/>
      <c r="P15" s="44">
        <f t="shared" si="1"/>
        <v>1600</v>
      </c>
      <c r="Q15" s="4"/>
      <c r="R15" s="35"/>
    </row>
    <row r="16" spans="1:19" ht="22.5" customHeight="1">
      <c r="A16" s="23">
        <v>5</v>
      </c>
      <c r="B16" s="35">
        <v>16</v>
      </c>
      <c r="C16" s="19" t="s">
        <v>24</v>
      </c>
      <c r="D16" s="7" t="s">
        <v>39</v>
      </c>
      <c r="E16" s="37">
        <v>45</v>
      </c>
      <c r="F16" s="37">
        <v>8.5</v>
      </c>
      <c r="G16" s="37"/>
      <c r="H16" s="37"/>
      <c r="I16" s="37"/>
      <c r="J16" s="37"/>
      <c r="K16" s="38"/>
      <c r="L16" s="37">
        <v>18</v>
      </c>
      <c r="M16" s="26">
        <f t="shared" si="3"/>
        <v>810</v>
      </c>
      <c r="N16" s="38">
        <f t="shared" si="0"/>
        <v>427.5</v>
      </c>
      <c r="O16" s="43"/>
      <c r="P16" s="44">
        <f t="shared" si="1"/>
        <v>810</v>
      </c>
      <c r="Q16" s="4"/>
      <c r="R16" s="35"/>
    </row>
    <row r="17" spans="1:18" ht="22.5" customHeight="1">
      <c r="A17" s="98">
        <v>5</v>
      </c>
      <c r="B17" s="94">
        <v>17</v>
      </c>
      <c r="C17" s="97" t="s">
        <v>42</v>
      </c>
      <c r="D17" s="34" t="s">
        <v>43</v>
      </c>
      <c r="E17" s="37">
        <v>20</v>
      </c>
      <c r="F17" s="37">
        <v>105</v>
      </c>
      <c r="G17" s="37"/>
      <c r="H17" s="37"/>
      <c r="I17" s="37"/>
      <c r="J17" s="37"/>
      <c r="K17" s="38"/>
      <c r="L17" s="37">
        <v>210</v>
      </c>
      <c r="M17" s="26">
        <f t="shared" si="3"/>
        <v>4200</v>
      </c>
      <c r="N17" s="38">
        <f t="shared" si="0"/>
        <v>2100</v>
      </c>
      <c r="O17" s="43"/>
      <c r="P17" s="44">
        <f>M17-O17</f>
        <v>4200</v>
      </c>
      <c r="Q17" s="4"/>
      <c r="R17" s="35"/>
    </row>
    <row r="18" spans="1:18" ht="22.5" customHeight="1">
      <c r="A18" s="101"/>
      <c r="B18" s="94"/>
      <c r="C18" s="97"/>
      <c r="D18" s="34" t="s">
        <v>44</v>
      </c>
      <c r="E18" s="37">
        <v>26</v>
      </c>
      <c r="F18" s="37">
        <v>60</v>
      </c>
      <c r="G18" s="37"/>
      <c r="H18" s="37"/>
      <c r="I18" s="37"/>
      <c r="J18" s="37"/>
      <c r="K18" s="38"/>
      <c r="L18" s="37">
        <v>185</v>
      </c>
      <c r="M18" s="26">
        <f t="shared" si="3"/>
        <v>4810</v>
      </c>
      <c r="N18" s="38">
        <f t="shared" si="0"/>
        <v>3250</v>
      </c>
      <c r="O18" s="43"/>
      <c r="P18" s="44">
        <f t="shared" si="1"/>
        <v>4810</v>
      </c>
      <c r="Q18" s="4"/>
      <c r="R18" s="35"/>
    </row>
    <row r="19" spans="1:18" ht="22.5" customHeight="1">
      <c r="A19" s="99"/>
      <c r="B19" s="94"/>
      <c r="C19" s="97"/>
      <c r="D19" s="34" t="s">
        <v>45</v>
      </c>
      <c r="E19" s="37">
        <v>20</v>
      </c>
      <c r="F19" s="37">
        <v>6</v>
      </c>
      <c r="G19" s="37"/>
      <c r="H19" s="37"/>
      <c r="I19" s="37"/>
      <c r="J19" s="37"/>
      <c r="K19" s="38"/>
      <c r="L19" s="37">
        <v>0</v>
      </c>
      <c r="M19" s="26">
        <f t="shared" si="3"/>
        <v>0</v>
      </c>
      <c r="N19" s="37">
        <f t="shared" ref="N19:N28" si="4">M19-E19*F19-G19-H19-I19-J19-K19</f>
        <v>-120</v>
      </c>
      <c r="O19" s="43"/>
      <c r="P19" s="44">
        <f t="shared" si="1"/>
        <v>0</v>
      </c>
      <c r="Q19" s="4"/>
      <c r="R19" s="35" t="s">
        <v>46</v>
      </c>
    </row>
    <row r="20" spans="1:18" ht="22.5" customHeight="1">
      <c r="A20" s="98">
        <v>5</v>
      </c>
      <c r="B20" s="94">
        <v>23</v>
      </c>
      <c r="C20" s="97" t="s">
        <v>47</v>
      </c>
      <c r="D20" s="34" t="s">
        <v>48</v>
      </c>
      <c r="E20" s="37">
        <v>30</v>
      </c>
      <c r="F20" s="37">
        <v>105</v>
      </c>
      <c r="G20" s="37"/>
      <c r="H20" s="37"/>
      <c r="I20" s="37"/>
      <c r="J20" s="37"/>
      <c r="K20" s="38"/>
      <c r="L20" s="37">
        <v>195</v>
      </c>
      <c r="M20" s="26">
        <f t="shared" si="3"/>
        <v>5850</v>
      </c>
      <c r="N20" s="37">
        <f t="shared" si="4"/>
        <v>2700</v>
      </c>
      <c r="O20" s="43"/>
      <c r="P20" s="44">
        <f t="shared" si="1"/>
        <v>5850</v>
      </c>
      <c r="Q20" s="4"/>
      <c r="R20" s="35"/>
    </row>
    <row r="21" spans="1:18" ht="22.5" customHeight="1">
      <c r="A21" s="101"/>
      <c r="B21" s="94"/>
      <c r="C21" s="97"/>
      <c r="D21" s="34" t="s">
        <v>44</v>
      </c>
      <c r="E21" s="35">
        <v>39</v>
      </c>
      <c r="F21" s="35">
        <v>60</v>
      </c>
      <c r="G21" s="35"/>
      <c r="H21" s="37"/>
      <c r="I21" s="35"/>
      <c r="J21" s="35"/>
      <c r="K21" s="39"/>
      <c r="L21" s="35">
        <v>185</v>
      </c>
      <c r="M21" s="4">
        <f t="shared" si="3"/>
        <v>7215</v>
      </c>
      <c r="N21" s="35">
        <f t="shared" si="4"/>
        <v>4875</v>
      </c>
      <c r="O21" s="44"/>
      <c r="P21" s="44">
        <f t="shared" si="1"/>
        <v>7215</v>
      </c>
      <c r="Q21" s="4"/>
      <c r="R21" s="35"/>
    </row>
    <row r="22" spans="1:18" s="27" customFormat="1" ht="22.5" customHeight="1">
      <c r="A22" s="101"/>
      <c r="B22" s="94"/>
      <c r="C22" s="97"/>
      <c r="D22" s="24" t="s">
        <v>49</v>
      </c>
      <c r="E22" s="37">
        <v>30</v>
      </c>
      <c r="F22" s="37">
        <v>6</v>
      </c>
      <c r="G22" s="37"/>
      <c r="H22" s="37"/>
      <c r="I22" s="37"/>
      <c r="J22" s="37"/>
      <c r="K22" s="38"/>
      <c r="L22" s="25">
        <v>0</v>
      </c>
      <c r="M22" s="26">
        <f t="shared" si="3"/>
        <v>0</v>
      </c>
      <c r="N22" s="37">
        <f t="shared" si="4"/>
        <v>-180</v>
      </c>
      <c r="O22" s="45"/>
      <c r="P22" s="44">
        <f t="shared" si="1"/>
        <v>0</v>
      </c>
      <c r="Q22" s="26"/>
      <c r="R22" s="37"/>
    </row>
    <row r="23" spans="1:18" s="27" customFormat="1" ht="22.5" customHeight="1">
      <c r="A23" s="99"/>
      <c r="B23" s="94"/>
      <c r="C23" s="97"/>
      <c r="D23" s="24" t="s">
        <v>50</v>
      </c>
      <c r="E23" s="37">
        <v>2</v>
      </c>
      <c r="F23" s="37">
        <v>345</v>
      </c>
      <c r="G23" s="37"/>
      <c r="H23" s="37"/>
      <c r="I23" s="37"/>
      <c r="J23" s="37"/>
      <c r="K23" s="38"/>
      <c r="L23" s="25">
        <v>345</v>
      </c>
      <c r="M23" s="26">
        <f t="shared" si="3"/>
        <v>690</v>
      </c>
      <c r="N23" s="37">
        <f t="shared" si="4"/>
        <v>0</v>
      </c>
      <c r="O23" s="45"/>
      <c r="P23" s="44">
        <f t="shared" si="1"/>
        <v>690</v>
      </c>
      <c r="Q23" s="26"/>
      <c r="R23" s="37" t="s">
        <v>51</v>
      </c>
    </row>
    <row r="24" spans="1:18" s="27" customFormat="1" ht="22.5" customHeight="1">
      <c r="A24" s="85">
        <v>5</v>
      </c>
      <c r="B24" s="88">
        <v>25</v>
      </c>
      <c r="C24" s="89" t="s">
        <v>52</v>
      </c>
      <c r="D24" s="24" t="s">
        <v>53</v>
      </c>
      <c r="E24" s="37">
        <v>216</v>
      </c>
      <c r="F24" s="37">
        <v>15</v>
      </c>
      <c r="G24" s="37"/>
      <c r="H24" s="37"/>
      <c r="I24" s="37"/>
      <c r="J24" s="37"/>
      <c r="K24" s="38"/>
      <c r="L24" s="25">
        <v>35</v>
      </c>
      <c r="M24" s="26">
        <f t="shared" ref="M24:M28" si="5">E24*L24</f>
        <v>7560</v>
      </c>
      <c r="N24" s="37">
        <f t="shared" si="4"/>
        <v>4320</v>
      </c>
      <c r="O24" s="45"/>
      <c r="P24" s="44">
        <f>M24-O24</f>
        <v>7560</v>
      </c>
      <c r="Q24" s="26"/>
      <c r="R24" s="37"/>
    </row>
    <row r="25" spans="1:18" s="27" customFormat="1" ht="22.5" customHeight="1">
      <c r="A25" s="86"/>
      <c r="B25" s="88"/>
      <c r="C25" s="89"/>
      <c r="D25" s="24" t="s">
        <v>54</v>
      </c>
      <c r="E25" s="37">
        <v>50</v>
      </c>
      <c r="F25" s="37">
        <v>65</v>
      </c>
      <c r="G25" s="37"/>
      <c r="H25" s="37"/>
      <c r="I25" s="37">
        <f>M25*0.1</f>
        <v>430</v>
      </c>
      <c r="J25" s="37"/>
      <c r="K25" s="38"/>
      <c r="L25" s="25">
        <v>86</v>
      </c>
      <c r="M25" s="26">
        <f t="shared" si="5"/>
        <v>4300</v>
      </c>
      <c r="N25" s="37">
        <f t="shared" si="4"/>
        <v>620</v>
      </c>
      <c r="O25" s="45"/>
      <c r="P25" s="44">
        <f t="shared" si="1"/>
        <v>4300</v>
      </c>
      <c r="Q25" s="26"/>
      <c r="R25" s="37"/>
    </row>
    <row r="26" spans="1:18" s="27" customFormat="1" ht="22.5" customHeight="1">
      <c r="A26" s="86"/>
      <c r="B26" s="88"/>
      <c r="C26" s="89"/>
      <c r="D26" s="24" t="s">
        <v>21</v>
      </c>
      <c r="E26" s="37">
        <v>120</v>
      </c>
      <c r="F26" s="37">
        <v>8.98</v>
      </c>
      <c r="G26" s="37"/>
      <c r="H26" s="37"/>
      <c r="I26" s="37">
        <f t="shared" ref="I26:I27" si="6">M26*0.1</f>
        <v>192</v>
      </c>
      <c r="J26" s="37"/>
      <c r="K26" s="38"/>
      <c r="L26" s="25">
        <v>16</v>
      </c>
      <c r="M26" s="26">
        <f t="shared" si="5"/>
        <v>1920</v>
      </c>
      <c r="N26" s="37">
        <f t="shared" si="4"/>
        <v>650.39999999999986</v>
      </c>
      <c r="O26" s="45"/>
      <c r="P26" s="44">
        <f t="shared" si="1"/>
        <v>1920</v>
      </c>
      <c r="Q26" s="26"/>
      <c r="R26" s="37"/>
    </row>
    <row r="27" spans="1:18" s="27" customFormat="1" ht="22.5" customHeight="1">
      <c r="A27" s="87"/>
      <c r="B27" s="88"/>
      <c r="C27" s="89"/>
      <c r="D27" s="24" t="s">
        <v>55</v>
      </c>
      <c r="E27" s="37">
        <v>108</v>
      </c>
      <c r="F27" s="37">
        <v>17</v>
      </c>
      <c r="G27" s="37"/>
      <c r="H27" s="37"/>
      <c r="I27" s="37">
        <f t="shared" si="6"/>
        <v>248.4</v>
      </c>
      <c r="J27" s="37"/>
      <c r="K27" s="38"/>
      <c r="L27" s="25">
        <v>23</v>
      </c>
      <c r="M27" s="26">
        <f t="shared" si="5"/>
        <v>2484</v>
      </c>
      <c r="N27" s="37">
        <f t="shared" si="4"/>
        <v>399.6</v>
      </c>
      <c r="O27" s="45"/>
      <c r="P27" s="44">
        <f t="shared" si="1"/>
        <v>2484</v>
      </c>
      <c r="Q27" s="26"/>
      <c r="R27" s="37"/>
    </row>
    <row r="28" spans="1:18" s="27" customFormat="1" ht="33" customHeight="1">
      <c r="A28" s="29">
        <v>5</v>
      </c>
      <c r="B28" s="29">
        <v>31</v>
      </c>
      <c r="C28" s="31" t="s">
        <v>42</v>
      </c>
      <c r="D28" s="24" t="s">
        <v>56</v>
      </c>
      <c r="E28" s="37">
        <v>10</v>
      </c>
      <c r="F28" s="37">
        <v>258</v>
      </c>
      <c r="G28" s="37"/>
      <c r="H28" s="37"/>
      <c r="I28" s="37"/>
      <c r="J28" s="37"/>
      <c r="K28" s="38"/>
      <c r="L28" s="25">
        <v>458</v>
      </c>
      <c r="M28" s="26">
        <f t="shared" si="5"/>
        <v>4580</v>
      </c>
      <c r="N28" s="37">
        <f t="shared" si="4"/>
        <v>2000</v>
      </c>
      <c r="O28" s="45"/>
      <c r="P28" s="44">
        <f t="shared" si="1"/>
        <v>4580</v>
      </c>
      <c r="Q28" s="26"/>
      <c r="R28" s="37"/>
    </row>
    <row r="29" spans="1:18" ht="22.5" customHeight="1"/>
    <row r="30" spans="1:18" ht="22.5" customHeight="1"/>
    <row r="31" spans="1:18" ht="22.5" customHeight="1"/>
    <row r="32" spans="1:18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  <row r="687" ht="22.5" customHeight="1"/>
    <row r="688" ht="22.5" customHeight="1"/>
    <row r="689" ht="22.5" customHeight="1"/>
    <row r="690" ht="22.5" customHeight="1"/>
    <row r="691" ht="22.5" customHeight="1"/>
    <row r="692" ht="22.5" customHeight="1"/>
    <row r="693" ht="22.5" customHeight="1"/>
    <row r="694" ht="22.5" customHeight="1"/>
    <row r="695" ht="22.5" customHeight="1"/>
    <row r="696" ht="22.5" customHeight="1"/>
    <row r="697" ht="22.5" customHeight="1"/>
    <row r="698" ht="22.5" customHeight="1"/>
    <row r="699" ht="22.5" customHeight="1"/>
    <row r="700" ht="22.5" customHeight="1"/>
    <row r="701" ht="22.5" customHeight="1"/>
    <row r="702" ht="22.5" customHeight="1"/>
    <row r="703" ht="22.5" customHeight="1"/>
    <row r="704" ht="22.5" customHeight="1"/>
    <row r="705" ht="22.5" customHeight="1"/>
    <row r="706" ht="22.5" customHeight="1"/>
    <row r="707" ht="22.5" customHeight="1"/>
    <row r="708" ht="22.5" customHeight="1"/>
    <row r="709" ht="22.5" customHeight="1"/>
    <row r="710" ht="22.5" customHeight="1"/>
    <row r="711" ht="22.5" customHeight="1"/>
    <row r="712" ht="22.5" customHeight="1"/>
    <row r="713" ht="22.5" customHeight="1"/>
    <row r="714" ht="22.5" customHeight="1"/>
    <row r="715" ht="22.5" customHeight="1"/>
    <row r="716" ht="22.5" customHeight="1"/>
    <row r="717" ht="22.5" customHeight="1"/>
    <row r="718" ht="22.5" customHeight="1"/>
    <row r="719" ht="22.5" customHeight="1"/>
    <row r="720" ht="22.5" customHeight="1"/>
    <row r="721" ht="22.5" customHeight="1"/>
    <row r="722" ht="22.5" customHeight="1"/>
    <row r="723" ht="22.5" customHeight="1"/>
    <row r="724" ht="22.5" customHeight="1"/>
    <row r="725" ht="22.5" customHeight="1"/>
    <row r="726" ht="22.5" customHeight="1"/>
    <row r="727" ht="22.5" customHeight="1"/>
    <row r="728" ht="22.5" customHeight="1"/>
    <row r="729" ht="22.5" customHeight="1"/>
    <row r="730" ht="22.5" customHeight="1"/>
    <row r="731" ht="22.5" customHeight="1"/>
    <row r="732" ht="22.5" customHeight="1"/>
    <row r="733" ht="22.5" customHeight="1"/>
    <row r="734" ht="22.5" customHeight="1"/>
    <row r="735" ht="22.5" customHeight="1"/>
    <row r="736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22.5" customHeight="1"/>
    <row r="757" ht="22.5" customHeight="1"/>
    <row r="758" ht="22.5" customHeight="1"/>
    <row r="759" ht="22.5" customHeight="1"/>
    <row r="760" ht="22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22.5" customHeight="1"/>
    <row r="790" ht="22.5" customHeight="1"/>
    <row r="791" ht="22.5" customHeight="1"/>
    <row r="792" ht="22.5" customHeight="1"/>
    <row r="793" ht="22.5" customHeight="1"/>
    <row r="794" ht="22.5" customHeight="1"/>
    <row r="795" ht="22.5" customHeight="1"/>
    <row r="796" ht="22.5" customHeight="1"/>
    <row r="797" ht="22.5" customHeight="1"/>
    <row r="798" ht="22.5" customHeight="1"/>
    <row r="799" ht="22.5" customHeight="1"/>
    <row r="800" ht="22.5" customHeight="1"/>
    <row r="801" ht="22.5" customHeight="1"/>
    <row r="802" ht="22.5" customHeight="1"/>
    <row r="803" ht="22.5" customHeight="1"/>
    <row r="804" ht="22.5" customHeight="1"/>
    <row r="805" ht="22.5" customHeight="1"/>
    <row r="806" ht="22.5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5" ht="22.5" customHeight="1"/>
    <row r="816" ht="22.5" customHeight="1"/>
    <row r="817" ht="22.5" customHeight="1"/>
    <row r="818" ht="22.5" customHeight="1"/>
    <row r="819" ht="22.5" customHeight="1"/>
    <row r="820" ht="22.5" customHeight="1"/>
    <row r="821" ht="22.5" customHeight="1"/>
    <row r="822" ht="22.5" customHeight="1"/>
    <row r="823" ht="22.5" customHeight="1"/>
    <row r="824" ht="22.5" customHeight="1"/>
    <row r="825" ht="22.5" customHeight="1"/>
    <row r="826" ht="22.5" customHeight="1"/>
    <row r="827" ht="22.5" customHeight="1"/>
    <row r="828" ht="22.5" customHeight="1"/>
    <row r="829" ht="22.5" customHeight="1"/>
    <row r="830" ht="22.5" customHeight="1"/>
    <row r="831" ht="22.5" customHeight="1"/>
    <row r="832" ht="22.5" customHeight="1"/>
    <row r="833" ht="22.5" customHeight="1"/>
    <row r="834" ht="22.5" customHeight="1"/>
    <row r="835" ht="22.5" customHeight="1"/>
    <row r="836" ht="22.5" customHeight="1"/>
    <row r="837" ht="22.5" customHeight="1"/>
    <row r="838" ht="22.5" customHeight="1"/>
    <row r="839" ht="22.5" customHeight="1"/>
    <row r="840" ht="22.5" customHeight="1"/>
    <row r="841" ht="22.5" customHeight="1"/>
    <row r="842" ht="22.5" customHeight="1"/>
    <row r="843" ht="22.5" customHeight="1"/>
    <row r="844" ht="22.5" customHeight="1"/>
    <row r="845" ht="22.5" customHeight="1"/>
    <row r="846" ht="22.5" customHeight="1"/>
    <row r="847" ht="22.5" customHeight="1"/>
    <row r="848" ht="22.5" customHeight="1"/>
    <row r="849" ht="22.5" customHeight="1"/>
    <row r="850" ht="22.5" customHeight="1"/>
    <row r="851" ht="22.5" customHeight="1"/>
    <row r="852" ht="22.5" customHeight="1"/>
    <row r="853" ht="22.5" customHeight="1"/>
    <row r="854" ht="22.5" customHeight="1"/>
    <row r="855" ht="22.5" customHeight="1"/>
    <row r="856" ht="22.5" customHeight="1"/>
    <row r="857" ht="22.5" customHeight="1"/>
    <row r="858" ht="22.5" customHeight="1"/>
    <row r="859" ht="22.5" customHeight="1"/>
    <row r="860" ht="22.5" customHeight="1"/>
    <row r="861" ht="22.5" customHeight="1"/>
    <row r="862" ht="22.5" customHeight="1"/>
    <row r="863" ht="22.5" customHeight="1"/>
    <row r="864" ht="22.5" customHeight="1"/>
    <row r="865" ht="22.5" customHeight="1"/>
    <row r="866" ht="22.5" customHeight="1"/>
    <row r="867" ht="22.5" customHeight="1"/>
    <row r="868" ht="22.5" customHeight="1"/>
    <row r="869" ht="22.5" customHeight="1"/>
    <row r="870" ht="22.5" customHeight="1"/>
    <row r="871" ht="22.5" customHeight="1"/>
    <row r="872" ht="22.5" customHeight="1"/>
    <row r="873" ht="22.5" customHeight="1"/>
    <row r="874" ht="22.5" customHeight="1"/>
    <row r="875" ht="22.5" customHeight="1"/>
    <row r="876" ht="22.5" customHeight="1"/>
    <row r="877" ht="22.5" customHeight="1"/>
    <row r="878" ht="22.5" customHeight="1"/>
    <row r="879" ht="22.5" customHeight="1"/>
    <row r="880" ht="22.5" customHeight="1"/>
    <row r="881" ht="22.5" customHeight="1"/>
    <row r="882" ht="22.5" customHeight="1"/>
    <row r="883" ht="22.5" customHeight="1"/>
    <row r="884" ht="22.5" customHeight="1"/>
    <row r="885" ht="22.5" customHeight="1"/>
    <row r="886" ht="22.5" customHeight="1"/>
    <row r="887" ht="22.5" customHeight="1"/>
    <row r="888" ht="22.5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897" ht="22.5" customHeight="1"/>
    <row r="898" ht="22.5" customHeight="1"/>
    <row r="899" ht="22.5" customHeight="1"/>
    <row r="900" ht="22.5" customHeight="1"/>
    <row r="901" ht="22.5" customHeight="1"/>
    <row r="902" ht="22.5" customHeight="1"/>
    <row r="903" ht="22.5" customHeight="1"/>
    <row r="904" ht="22.5" customHeight="1"/>
    <row r="905" ht="22.5" customHeight="1"/>
    <row r="906" ht="22.5" customHeight="1"/>
    <row r="907" ht="22.5" customHeight="1"/>
    <row r="908" ht="22.5" customHeight="1"/>
    <row r="909" ht="22.5" customHeight="1"/>
    <row r="910" ht="22.5" customHeight="1"/>
    <row r="911" ht="22.5" customHeight="1"/>
    <row r="912" ht="22.5" customHeight="1"/>
    <row r="913" ht="22.5" customHeight="1"/>
    <row r="914" ht="22.5" customHeight="1"/>
    <row r="915" ht="22.5" customHeight="1"/>
    <row r="916" ht="22.5" customHeight="1"/>
    <row r="917" ht="22.5" customHeight="1"/>
    <row r="918" ht="22.5" customHeight="1"/>
    <row r="919" ht="22.5" customHeight="1"/>
    <row r="920" ht="22.5" customHeight="1"/>
    <row r="921" ht="22.5" customHeight="1"/>
    <row r="922" ht="22.5" customHeight="1"/>
    <row r="923" ht="22.5" customHeight="1"/>
    <row r="924" ht="22.5" customHeight="1"/>
    <row r="925" ht="22.5" customHeight="1"/>
    <row r="926" ht="22.5" customHeight="1"/>
    <row r="927" ht="22.5" customHeight="1"/>
    <row r="928" ht="22.5" customHeight="1"/>
    <row r="929" ht="22.5" customHeight="1"/>
    <row r="930" ht="22.5" customHeight="1"/>
    <row r="931" ht="22.5" customHeight="1"/>
    <row r="932" ht="22.5" customHeight="1"/>
    <row r="933" ht="22.5" customHeight="1"/>
    <row r="934" ht="22.5" customHeight="1"/>
    <row r="935" ht="22.5" customHeight="1"/>
    <row r="936" ht="22.5" customHeight="1"/>
    <row r="937" ht="22.5" customHeight="1"/>
    <row r="938" ht="22.5" customHeight="1"/>
    <row r="939" ht="22.5" customHeight="1"/>
    <row r="940" ht="22.5" customHeight="1"/>
    <row r="941" ht="22.5" customHeight="1"/>
    <row r="942" ht="22.5" customHeight="1"/>
    <row r="943" ht="22.5" customHeight="1"/>
    <row r="944" ht="22.5" customHeight="1"/>
    <row r="945" ht="22.5" customHeight="1"/>
    <row r="946" ht="22.5" customHeight="1"/>
    <row r="947" ht="22.5" customHeight="1"/>
    <row r="948" ht="22.5" customHeight="1"/>
    <row r="949" ht="22.5" customHeight="1"/>
    <row r="950" ht="22.5" customHeight="1"/>
    <row r="951" ht="22.5" customHeight="1"/>
    <row r="952" ht="22.5" customHeight="1"/>
    <row r="953" ht="22.5" customHeight="1"/>
    <row r="954" ht="22.5" customHeight="1"/>
    <row r="955" ht="22.5" customHeight="1"/>
    <row r="956" ht="22.5" customHeight="1"/>
    <row r="957" ht="22.5" customHeight="1"/>
    <row r="958" ht="22.5" customHeight="1"/>
    <row r="959" ht="22.5" customHeight="1"/>
    <row r="960" ht="22.5" customHeight="1"/>
    <row r="961" ht="22.5" customHeight="1"/>
    <row r="962" ht="22.5" customHeight="1"/>
    <row r="963" ht="22.5" customHeight="1"/>
    <row r="964" ht="22.5" customHeight="1"/>
    <row r="965" ht="22.5" customHeight="1"/>
    <row r="966" ht="22.5" customHeight="1"/>
    <row r="967" ht="22.5" customHeight="1"/>
    <row r="968" ht="22.5" customHeight="1"/>
    <row r="969" ht="22.5" customHeight="1"/>
    <row r="970" ht="22.5" customHeight="1"/>
    <row r="971" ht="22.5" customHeight="1"/>
    <row r="972" ht="22.5" customHeight="1"/>
    <row r="973" ht="22.5" customHeight="1"/>
    <row r="974" ht="22.5" customHeight="1"/>
    <row r="975" ht="22.5" customHeight="1"/>
    <row r="976" ht="22.5" customHeight="1"/>
    <row r="977" ht="22.5" customHeight="1"/>
    <row r="978" ht="22.5" customHeight="1"/>
    <row r="979" ht="22.5" customHeight="1"/>
    <row r="980" ht="22.5" customHeight="1"/>
    <row r="981" ht="22.5" customHeight="1"/>
    <row r="982" ht="22.5" customHeight="1"/>
    <row r="983" ht="22.5" customHeight="1"/>
    <row r="984" ht="22.5" customHeight="1"/>
    <row r="985" ht="22.5" customHeight="1"/>
    <row r="986" ht="22.5" customHeight="1"/>
    <row r="987" ht="22.5" customHeight="1"/>
    <row r="988" ht="22.5" customHeight="1"/>
    <row r="989" ht="22.5" customHeight="1"/>
    <row r="990" ht="22.5" customHeight="1"/>
    <row r="991" ht="22.5" customHeight="1"/>
    <row r="992" ht="22.5" customHeight="1"/>
    <row r="993" ht="22.5" customHeight="1"/>
    <row r="994" ht="22.5" customHeight="1"/>
    <row r="995" ht="22.5" customHeight="1"/>
    <row r="996" ht="22.5" customHeight="1"/>
    <row r="997" ht="22.5" customHeight="1"/>
    <row r="998" ht="22.5" customHeight="1"/>
    <row r="999" ht="22.5" customHeight="1"/>
    <row r="1000" ht="22.5" customHeight="1"/>
    <row r="1001" ht="22.5" customHeight="1"/>
    <row r="1002" ht="22.5" customHeight="1"/>
    <row r="1003" ht="22.5" customHeight="1"/>
    <row r="1004" ht="22.5" customHeight="1"/>
    <row r="1005" ht="22.5" customHeight="1"/>
    <row r="1006" ht="22.5" customHeight="1"/>
    <row r="1007" ht="22.5" customHeight="1"/>
    <row r="1008" ht="22.5" customHeight="1"/>
    <row r="1009" ht="22.5" customHeight="1"/>
    <row r="1010" ht="22.5" customHeight="1"/>
    <row r="1011" ht="22.5" customHeight="1"/>
    <row r="1012" ht="22.5" customHeight="1"/>
    <row r="1013" ht="22.5" customHeight="1"/>
    <row r="1014" ht="22.5" customHeight="1"/>
    <row r="1015" ht="22.5" customHeight="1"/>
    <row r="1016" ht="22.5" customHeight="1"/>
    <row r="1017" ht="22.5" customHeight="1"/>
    <row r="1018" ht="22.5" customHeight="1"/>
    <row r="1019" ht="22.5" customHeight="1"/>
    <row r="1020" ht="22.5" customHeight="1"/>
    <row r="1021" ht="22.5" customHeight="1"/>
    <row r="1022" ht="22.5" customHeight="1"/>
    <row r="1023" ht="22.5" customHeight="1"/>
    <row r="1024" ht="22.5" customHeight="1"/>
    <row r="1025" ht="22.5" customHeight="1"/>
    <row r="1026" ht="22.5" customHeight="1"/>
    <row r="1027" ht="22.5" customHeight="1"/>
    <row r="1028" ht="22.5" customHeight="1"/>
    <row r="1029" ht="22.5" customHeight="1"/>
    <row r="1030" ht="22.5" customHeight="1"/>
    <row r="1031" ht="22.5" customHeight="1"/>
    <row r="1032" ht="22.5" customHeight="1"/>
    <row r="1033" ht="22.5" customHeight="1"/>
    <row r="1034" ht="22.5" customHeight="1"/>
    <row r="1035" ht="22.5" customHeight="1"/>
    <row r="1036" ht="22.5" customHeight="1"/>
    <row r="1037" ht="22.5" customHeight="1"/>
    <row r="1038" ht="22.5" customHeight="1"/>
    <row r="1039" ht="22.5" customHeight="1"/>
    <row r="1040" ht="22.5" customHeight="1"/>
    <row r="1041" ht="22.5" customHeight="1"/>
    <row r="1042" ht="22.5" customHeight="1"/>
    <row r="1043" ht="22.5" customHeight="1"/>
    <row r="1044" ht="22.5" customHeight="1"/>
    <row r="1045" ht="22.5" customHeight="1"/>
    <row r="1046" ht="22.5" customHeight="1"/>
    <row r="1047" ht="22.5" customHeight="1"/>
    <row r="1048" ht="22.5" customHeight="1"/>
    <row r="1049" ht="22.5" customHeight="1"/>
    <row r="1050" ht="22.5" customHeight="1"/>
    <row r="1051" ht="22.5" customHeight="1"/>
    <row r="1052" ht="22.5" customHeight="1"/>
    <row r="1053" ht="22.5" customHeight="1"/>
    <row r="1054" ht="22.5" customHeight="1"/>
    <row r="1055" ht="22.5" customHeight="1"/>
    <row r="1056" ht="22.5" customHeight="1"/>
    <row r="1057" ht="22.5" customHeight="1"/>
    <row r="1058" ht="22.5" customHeight="1"/>
    <row r="1059" ht="22.5" customHeight="1"/>
    <row r="1060" ht="22.5" customHeight="1"/>
    <row r="1061" ht="22.5" customHeight="1"/>
    <row r="1062" ht="22.5" customHeight="1"/>
    <row r="1063" ht="22.5" customHeight="1"/>
    <row r="1064" ht="22.5" customHeight="1"/>
    <row r="1065" ht="22.5" customHeight="1"/>
    <row r="1066" ht="22.5" customHeight="1"/>
    <row r="1067" ht="22.5" customHeight="1"/>
    <row r="1068" ht="22.5" customHeight="1"/>
    <row r="1069" ht="22.5" customHeight="1"/>
    <row r="1070" ht="22.5" customHeight="1"/>
    <row r="1071" ht="22.5" customHeight="1"/>
    <row r="1072" ht="22.5" customHeight="1"/>
    <row r="1073" ht="22.5" customHeight="1"/>
    <row r="1074" ht="22.5" customHeight="1"/>
    <row r="1075" ht="22.5" customHeight="1"/>
    <row r="1076" ht="22.5" customHeight="1"/>
    <row r="1077" ht="22.5" customHeight="1"/>
    <row r="1078" ht="22.5" customHeight="1"/>
    <row r="1079" ht="22.5" customHeight="1"/>
    <row r="1080" ht="22.5" customHeight="1"/>
    <row r="1081" ht="22.5" customHeight="1"/>
    <row r="1082" ht="22.5" customHeight="1"/>
    <row r="1083" ht="22.5" customHeight="1"/>
    <row r="1084" ht="22.5" customHeight="1"/>
    <row r="1085" ht="22.5" customHeight="1"/>
    <row r="1086" ht="22.5" customHeight="1"/>
    <row r="1087" ht="22.5" customHeight="1"/>
    <row r="1088" ht="22.5" customHeight="1"/>
    <row r="1089" ht="22.5" customHeight="1"/>
    <row r="1090" ht="22.5" customHeight="1"/>
    <row r="1091" ht="22.5" customHeight="1"/>
    <row r="1092" ht="22.5" customHeight="1"/>
    <row r="1093" ht="22.5" customHeight="1"/>
    <row r="1094" ht="22.5" customHeight="1"/>
    <row r="1095" ht="22.5" customHeight="1"/>
    <row r="1096" ht="22.5" customHeight="1"/>
    <row r="1097" ht="22.5" customHeight="1"/>
    <row r="1098" ht="22.5" customHeight="1"/>
    <row r="1099" ht="22.5" customHeight="1"/>
    <row r="1100" ht="22.5" customHeight="1"/>
    <row r="1101" ht="22.5" customHeight="1"/>
    <row r="1102" ht="22.5" customHeight="1"/>
    <row r="1103" ht="22.5" customHeight="1"/>
    <row r="1104" ht="22.5" customHeight="1"/>
    <row r="1105" ht="22.5" customHeight="1"/>
    <row r="1106" ht="22.5" customHeight="1"/>
    <row r="1107" ht="22.5" customHeight="1"/>
    <row r="1108" ht="22.5" customHeight="1"/>
    <row r="1109" ht="22.5" customHeight="1"/>
    <row r="1110" ht="22.5" customHeight="1"/>
    <row r="1111" ht="22.5" customHeight="1"/>
    <row r="1112" ht="22.5" customHeight="1"/>
    <row r="1113" ht="22.5" customHeight="1"/>
    <row r="1114" ht="22.5" customHeight="1"/>
    <row r="1115" ht="22.5" customHeight="1"/>
    <row r="1116" ht="22.5" customHeight="1"/>
    <row r="1117" ht="22.5" customHeight="1"/>
    <row r="1118" ht="22.5" customHeight="1"/>
    <row r="1119" ht="22.5" customHeight="1"/>
    <row r="1120" ht="22.5" customHeight="1"/>
    <row r="1121" ht="22.5" customHeight="1"/>
    <row r="1122" ht="22.5" customHeight="1"/>
    <row r="1123" ht="22.5" customHeight="1"/>
    <row r="1124" ht="22.5" customHeight="1"/>
    <row r="1125" ht="22.5" customHeight="1"/>
    <row r="1126" ht="22.5" customHeight="1"/>
    <row r="1127" ht="22.5" customHeight="1"/>
    <row r="1128" ht="22.5" customHeight="1"/>
    <row r="1129" ht="22.5" customHeight="1"/>
    <row r="1130" ht="22.5" customHeight="1"/>
    <row r="1131" ht="22.5" customHeight="1"/>
    <row r="1132" ht="22.5" customHeight="1"/>
    <row r="1133" ht="22.5" customHeight="1"/>
    <row r="1134" ht="22.5" customHeight="1"/>
    <row r="1135" ht="22.5" customHeight="1"/>
    <row r="1136" ht="22.5" customHeight="1"/>
    <row r="1137" ht="22.5" customHeight="1"/>
    <row r="1138" ht="22.5" customHeight="1"/>
    <row r="1139" ht="22.5" customHeight="1"/>
    <row r="1140" ht="22.5" customHeight="1"/>
    <row r="1141" ht="22.5" customHeight="1"/>
    <row r="1142" ht="22.5" customHeight="1"/>
    <row r="1143" ht="22.5" customHeight="1"/>
    <row r="1144" ht="22.5" customHeight="1"/>
    <row r="1145" ht="22.5" customHeight="1"/>
    <row r="1146" ht="22.5" customHeight="1"/>
    <row r="1147" ht="22.5" customHeight="1"/>
    <row r="1148" ht="22.5" customHeight="1"/>
    <row r="1149" ht="22.5" customHeight="1"/>
    <row r="1150" ht="22.5" customHeight="1"/>
    <row r="1151" ht="22.5" customHeight="1"/>
    <row r="1152" ht="22.5" customHeight="1"/>
    <row r="1153" ht="22.5" customHeight="1"/>
    <row r="1154" ht="22.5" customHeight="1"/>
    <row r="1155" ht="22.5" customHeight="1"/>
    <row r="1156" ht="22.5" customHeight="1"/>
    <row r="1157" ht="22.5" customHeight="1"/>
    <row r="1158" ht="22.5" customHeight="1"/>
    <row r="1159" ht="22.5" customHeight="1"/>
    <row r="1160" ht="22.5" customHeight="1"/>
    <row r="1161" ht="22.5" customHeight="1"/>
    <row r="1162" ht="22.5" customHeight="1"/>
    <row r="1163" ht="22.5" customHeight="1"/>
    <row r="1164" ht="22.5" customHeight="1"/>
    <row r="1165" ht="22.5" customHeight="1"/>
    <row r="1166" ht="22.5" customHeight="1"/>
    <row r="1167" ht="22.5" customHeight="1"/>
    <row r="1168" ht="22.5" customHeight="1"/>
    <row r="1169" ht="22.5" customHeight="1"/>
    <row r="1170" ht="22.5" customHeight="1"/>
    <row r="1171" ht="22.5" customHeight="1"/>
    <row r="1172" ht="22.5" customHeight="1"/>
    <row r="1173" ht="22.5" customHeight="1"/>
    <row r="1174" ht="22.5" customHeight="1"/>
    <row r="1175" ht="22.5" customHeight="1"/>
    <row r="1176" ht="22.5" customHeight="1"/>
    <row r="1177" ht="22.5" customHeight="1"/>
    <row r="1178" ht="22.5" customHeight="1"/>
    <row r="1179" ht="22.5" customHeight="1"/>
    <row r="1180" ht="22.5" customHeight="1"/>
    <row r="1181" ht="22.5" customHeight="1"/>
    <row r="1182" ht="22.5" customHeight="1"/>
    <row r="1183" ht="22.5" customHeight="1"/>
    <row r="1184" ht="22.5" customHeight="1"/>
    <row r="1185" ht="22.5" customHeight="1"/>
    <row r="1186" ht="22.5" customHeight="1"/>
    <row r="1187" ht="22.5" customHeight="1"/>
    <row r="1188" ht="22.5" customHeight="1"/>
    <row r="1189" ht="22.5" customHeight="1"/>
    <row r="1190" ht="22.5" customHeight="1"/>
    <row r="1191" ht="22.5" customHeight="1"/>
    <row r="1192" ht="22.5" customHeight="1"/>
    <row r="1193" ht="22.5" customHeight="1"/>
    <row r="1194" ht="22.5" customHeight="1"/>
    <row r="1195" ht="22.5" customHeight="1"/>
    <row r="1196" ht="22.5" customHeight="1"/>
    <row r="1197" ht="22.5" customHeight="1"/>
    <row r="1198" ht="22.5" customHeight="1"/>
    <row r="1199" ht="22.5" customHeight="1"/>
    <row r="1200" ht="22.5" customHeight="1"/>
    <row r="1201" ht="22.5" customHeight="1"/>
    <row r="1202" ht="22.5" customHeight="1"/>
    <row r="1203" ht="22.5" customHeight="1"/>
    <row r="1204" ht="22.5" customHeight="1"/>
    <row r="1205" ht="22.5" customHeight="1"/>
    <row r="1206" ht="22.5" customHeight="1"/>
    <row r="1207" ht="22.5" customHeight="1"/>
    <row r="1208" ht="22.5" customHeight="1"/>
    <row r="1209" ht="22.5" customHeight="1"/>
    <row r="1210" ht="22.5" customHeight="1"/>
    <row r="1211" ht="22.5" customHeight="1"/>
    <row r="1212" ht="22.5" customHeight="1"/>
    <row r="1213" ht="22.5" customHeight="1"/>
    <row r="1214" ht="22.5" customHeight="1"/>
    <row r="1215" ht="22.5" customHeight="1"/>
    <row r="1216" ht="22.5" customHeight="1"/>
    <row r="1217" ht="22.5" customHeight="1"/>
    <row r="1218" ht="22.5" customHeight="1"/>
    <row r="1219" ht="22.5" customHeight="1"/>
    <row r="1220" ht="22.5" customHeight="1"/>
    <row r="1221" ht="22.5" customHeight="1"/>
    <row r="1222" ht="22.5" customHeight="1"/>
    <row r="1223" ht="22.5" customHeight="1"/>
    <row r="1224" ht="22.5" customHeight="1"/>
    <row r="1225" ht="22.5" customHeight="1"/>
    <row r="1226" ht="22.5" customHeight="1"/>
    <row r="1227" ht="22.5" customHeight="1"/>
    <row r="1228" ht="22.5" customHeight="1"/>
    <row r="1229" ht="22.5" customHeight="1"/>
    <row r="1230" ht="22.5" customHeight="1"/>
    <row r="1231" ht="22.5" customHeight="1"/>
    <row r="1232" ht="22.5" customHeight="1"/>
    <row r="1233" ht="22.5" customHeight="1"/>
    <row r="1234" ht="22.5" customHeight="1"/>
    <row r="1235" ht="22.5" customHeight="1"/>
    <row r="1236" ht="22.5" customHeight="1"/>
    <row r="1237" ht="22.5" customHeight="1"/>
    <row r="1238" ht="22.5" customHeight="1"/>
    <row r="1239" ht="22.5" customHeight="1"/>
    <row r="1240" ht="22.5" customHeight="1"/>
    <row r="1241" ht="22.5" customHeight="1"/>
    <row r="1242" ht="22.5" customHeight="1"/>
    <row r="1243" ht="22.5" customHeight="1"/>
    <row r="1244" ht="22.5" customHeight="1"/>
    <row r="1245" ht="22.5" customHeight="1"/>
    <row r="1246" ht="22.5" customHeight="1"/>
    <row r="1247" ht="22.5" customHeight="1"/>
    <row r="1248" ht="22.5" customHeight="1"/>
    <row r="1249" ht="22.5" customHeight="1"/>
    <row r="1250" ht="22.5" customHeight="1"/>
    <row r="1251" ht="22.5" customHeight="1"/>
    <row r="1252" ht="22.5" customHeight="1"/>
    <row r="1253" ht="22.5" customHeight="1"/>
    <row r="1254" ht="22.5" customHeight="1"/>
    <row r="1255" ht="22.5" customHeight="1"/>
    <row r="1256" ht="22.5" customHeight="1"/>
    <row r="1257" ht="22.5" customHeight="1"/>
    <row r="1258" ht="22.5" customHeight="1"/>
    <row r="1259" ht="22.5" customHeight="1"/>
    <row r="1260" ht="22.5" customHeight="1"/>
    <row r="1261" ht="22.5" customHeight="1"/>
    <row r="1262" ht="22.5" customHeight="1"/>
    <row r="1263" ht="22.5" customHeight="1"/>
    <row r="1264" ht="22.5" customHeight="1"/>
    <row r="1265" ht="22.5" customHeight="1"/>
    <row r="1266" ht="22.5" customHeight="1"/>
    <row r="1267" ht="22.5" customHeight="1"/>
    <row r="1268" ht="22.5" customHeight="1"/>
    <row r="1269" ht="22.5" customHeight="1"/>
    <row r="1270" ht="22.5" customHeight="1"/>
    <row r="1271" ht="22.5" customHeight="1"/>
    <row r="1272" ht="22.5" customHeight="1"/>
    <row r="1273" ht="22.5" customHeight="1"/>
    <row r="1274" ht="22.5" customHeight="1"/>
    <row r="1275" ht="22.5" customHeight="1"/>
    <row r="1276" ht="22.5" customHeight="1"/>
    <row r="1277" ht="22.5" customHeight="1"/>
    <row r="1278" ht="22.5" customHeight="1"/>
    <row r="1279" ht="22.5" customHeight="1"/>
    <row r="1280" ht="22.5" customHeight="1"/>
    <row r="1281" ht="22.5" customHeight="1"/>
    <row r="1282" ht="22.5" customHeight="1"/>
    <row r="1283" ht="22.5" customHeight="1"/>
    <row r="1284" ht="22.5" customHeight="1"/>
    <row r="1285" ht="22.5" customHeight="1"/>
    <row r="1286" ht="22.5" customHeight="1"/>
    <row r="1287" ht="22.5" customHeight="1"/>
    <row r="1288" ht="22.5" customHeight="1"/>
    <row r="1289" ht="22.5" customHeight="1"/>
    <row r="1290" ht="22.5" customHeight="1"/>
    <row r="1291" ht="22.5" customHeight="1"/>
    <row r="1292" ht="22.5" customHeight="1"/>
    <row r="1293" ht="22.5" customHeight="1"/>
    <row r="1294" ht="22.5" customHeight="1"/>
    <row r="1295" ht="22.5" customHeight="1"/>
    <row r="1296" ht="22.5" customHeight="1"/>
    <row r="1297" ht="22.5" customHeight="1"/>
    <row r="1298" ht="22.5" customHeight="1"/>
    <row r="1299" ht="22.5" customHeight="1"/>
    <row r="1300" ht="22.5" customHeight="1"/>
    <row r="1301" ht="22.5" customHeight="1"/>
    <row r="1302" ht="22.5" customHeight="1"/>
    <row r="1303" ht="22.5" customHeight="1"/>
    <row r="1304" ht="22.5" customHeight="1"/>
    <row r="1305" ht="22.5" customHeight="1"/>
    <row r="1306" ht="22.5" customHeight="1"/>
    <row r="1307" ht="22.5" customHeight="1"/>
    <row r="1308" ht="22.5" customHeight="1"/>
    <row r="1309" ht="22.5" customHeight="1"/>
    <row r="1310" ht="22.5" customHeight="1"/>
    <row r="1311" ht="22.5" customHeight="1"/>
    <row r="1312" ht="22.5" customHeight="1"/>
    <row r="1313" ht="22.5" customHeight="1"/>
    <row r="1314" ht="22.5" customHeight="1"/>
    <row r="1315" ht="22.5" customHeight="1"/>
    <row r="1316" ht="22.5" customHeight="1"/>
    <row r="1317" ht="22.5" customHeight="1"/>
    <row r="1318" ht="22.5" customHeight="1"/>
  </sheetData>
  <mergeCells count="35">
    <mergeCell ref="A5:A6"/>
    <mergeCell ref="B5:B6"/>
    <mergeCell ref="C7:C8"/>
    <mergeCell ref="A7:A8"/>
    <mergeCell ref="B7:B8"/>
    <mergeCell ref="A13:A14"/>
    <mergeCell ref="B13:B14"/>
    <mergeCell ref="C17:C19"/>
    <mergeCell ref="C20:C23"/>
    <mergeCell ref="A17:A19"/>
    <mergeCell ref="B17:B19"/>
    <mergeCell ref="A20:A23"/>
    <mergeCell ref="B20:B23"/>
    <mergeCell ref="Q3:Q4"/>
    <mergeCell ref="R3:R4"/>
    <mergeCell ref="D3:D4"/>
    <mergeCell ref="E3:E4"/>
    <mergeCell ref="C13:C14"/>
    <mergeCell ref="C5:C6"/>
    <mergeCell ref="A24:A27"/>
    <mergeCell ref="B24:B27"/>
    <mergeCell ref="C24:C27"/>
    <mergeCell ref="K3:K4"/>
    <mergeCell ref="A1:R1"/>
    <mergeCell ref="A2:R2"/>
    <mergeCell ref="A3:B3"/>
    <mergeCell ref="O3:P3"/>
    <mergeCell ref="C3:C4"/>
    <mergeCell ref="F3:F4"/>
    <mergeCell ref="G3:G4"/>
    <mergeCell ref="H3:H4"/>
    <mergeCell ref="I3:I4"/>
    <mergeCell ref="L3:L4"/>
    <mergeCell ref="M3:M4"/>
    <mergeCell ref="N3:N4"/>
  </mergeCells>
  <phoneticPr fontId="3" type="noConversion"/>
  <pageMargins left="0.19" right="3.937007874015748E-2" top="0.09" bottom="7.874015748031496E-2" header="0.51181102362204722" footer="0.51181102362204722"/>
  <pageSetup paperSize="9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54"/>
  <sheetViews>
    <sheetView tabSelected="1" workbookViewId="0">
      <pane xSplit="13" ySplit="13" topLeftCell="N47" activePane="bottomRight" state="frozen"/>
      <selection pane="topRight" activeCell="N1" sqref="N1"/>
      <selection pane="bottomLeft" activeCell="A14" sqref="A14"/>
      <selection pane="bottomRight" activeCell="A56" sqref="A56:XFD56"/>
    </sheetView>
  </sheetViews>
  <sheetFormatPr defaultColWidth="9" defaultRowHeight="13.5"/>
  <cols>
    <col min="1" max="1" width="3.875" style="12" customWidth="1"/>
    <col min="2" max="2" width="4.75" style="12" customWidth="1"/>
    <col min="3" max="3" width="23.125" style="75" customWidth="1"/>
    <col min="4" max="4" width="24.75" style="77" bestFit="1" customWidth="1"/>
    <col min="5" max="5" width="5.75" style="6" customWidth="1"/>
    <col min="6" max="7" width="9" style="6"/>
    <col min="8" max="8" width="9.625" style="6" customWidth="1"/>
    <col min="9" max="9" width="6" style="6" customWidth="1"/>
    <col min="10" max="10" width="6.625" style="6" customWidth="1"/>
    <col min="11" max="12" width="7.875" style="6" customWidth="1"/>
    <col min="13" max="13" width="9" style="6"/>
    <col min="14" max="14" width="9.375" style="6"/>
    <col min="15" max="15" width="10.25" style="6" customWidth="1"/>
    <col min="16" max="16" width="9.375" style="6"/>
    <col min="17" max="17" width="9" style="6"/>
    <col min="18" max="18" width="6.375" style="6" customWidth="1"/>
    <col min="19" max="19" width="9" style="84"/>
    <col min="20" max="20" width="9" style="15"/>
    <col min="21" max="16384" width="9" style="3"/>
  </cols>
  <sheetData>
    <row r="1" spans="1:20" s="15" customFormat="1" ht="30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0" ht="20.100000000000001" customHeight="1">
      <c r="A2" s="107" t="s">
        <v>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2"/>
    </row>
    <row r="3" spans="1:20" ht="20.100000000000001" customHeight="1">
      <c r="A3" s="107" t="s">
        <v>71</v>
      </c>
      <c r="B3" s="106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2"/>
    </row>
    <row r="4" spans="1:20" ht="20.100000000000001" customHeight="1">
      <c r="A4" s="106" t="s">
        <v>1</v>
      </c>
      <c r="B4" s="106"/>
      <c r="C4" s="97" t="s">
        <v>2</v>
      </c>
      <c r="D4" s="109" t="s">
        <v>3</v>
      </c>
      <c r="E4" s="94" t="s">
        <v>4</v>
      </c>
      <c r="F4" s="94" t="s">
        <v>5</v>
      </c>
      <c r="G4" s="98" t="s">
        <v>84</v>
      </c>
      <c r="H4" s="94" t="s">
        <v>6</v>
      </c>
      <c r="I4" s="94" t="s">
        <v>7</v>
      </c>
      <c r="J4" s="94" t="s">
        <v>8</v>
      </c>
      <c r="K4" s="64" t="s">
        <v>9</v>
      </c>
      <c r="L4" s="98" t="s">
        <v>70</v>
      </c>
      <c r="M4" s="94" t="s">
        <v>10</v>
      </c>
      <c r="N4" s="94" t="s">
        <v>11</v>
      </c>
      <c r="O4" s="94" t="s">
        <v>12</v>
      </c>
      <c r="P4" s="106" t="s">
        <v>13</v>
      </c>
      <c r="Q4" s="106"/>
      <c r="R4" s="94" t="s">
        <v>14</v>
      </c>
      <c r="S4" s="97" t="s">
        <v>15</v>
      </c>
      <c r="T4" s="2"/>
    </row>
    <row r="5" spans="1:20" ht="20.100000000000001" customHeight="1">
      <c r="A5" s="64" t="s">
        <v>16</v>
      </c>
      <c r="B5" s="64" t="s">
        <v>17</v>
      </c>
      <c r="C5" s="97"/>
      <c r="D5" s="109"/>
      <c r="E5" s="94"/>
      <c r="F5" s="94"/>
      <c r="G5" s="99"/>
      <c r="H5" s="94"/>
      <c r="I5" s="94"/>
      <c r="J5" s="94"/>
      <c r="K5" s="64" t="s">
        <v>18</v>
      </c>
      <c r="L5" s="99"/>
      <c r="M5" s="94"/>
      <c r="N5" s="94"/>
      <c r="O5" s="94"/>
      <c r="P5" s="10" t="s">
        <v>19</v>
      </c>
      <c r="Q5" s="10" t="s">
        <v>20</v>
      </c>
      <c r="R5" s="94"/>
      <c r="S5" s="97"/>
      <c r="T5" s="2"/>
    </row>
    <row r="6" spans="1:20" ht="28.5" customHeight="1">
      <c r="A6" s="4">
        <v>6</v>
      </c>
      <c r="B6" s="4">
        <v>11</v>
      </c>
      <c r="C6" s="7" t="s">
        <v>63</v>
      </c>
      <c r="D6" s="67" t="s">
        <v>64</v>
      </c>
      <c r="E6" s="4">
        <v>50</v>
      </c>
      <c r="F6" s="4">
        <v>50</v>
      </c>
      <c r="G6" s="4">
        <f>E6*F6</f>
        <v>2500</v>
      </c>
      <c r="H6" s="4"/>
      <c r="I6" s="4"/>
      <c r="J6" s="4">
        <v>0</v>
      </c>
      <c r="K6" s="4"/>
      <c r="L6" s="4"/>
      <c r="M6" s="4">
        <v>86</v>
      </c>
      <c r="N6" s="10">
        <f t="shared" ref="N6:N40" si="0">M6*E6</f>
        <v>4300</v>
      </c>
      <c r="O6" s="10">
        <f>N6-K6-J6-I6-H6-G6</f>
        <v>1800</v>
      </c>
      <c r="P6" s="10">
        <f>N6</f>
        <v>4300</v>
      </c>
      <c r="Q6" s="10"/>
      <c r="R6" s="10"/>
      <c r="S6" s="7"/>
      <c r="T6" s="2"/>
    </row>
    <row r="7" spans="1:20" ht="20.100000000000001" customHeight="1">
      <c r="A7" s="4">
        <v>6</v>
      </c>
      <c r="B7" s="4">
        <v>11</v>
      </c>
      <c r="C7" s="7" t="s">
        <v>63</v>
      </c>
      <c r="D7" s="67" t="s">
        <v>65</v>
      </c>
      <c r="E7" s="4">
        <v>108</v>
      </c>
      <c r="F7" s="4">
        <v>20.5</v>
      </c>
      <c r="G7" s="4">
        <f>E7*F7</f>
        <v>2214</v>
      </c>
      <c r="H7" s="4"/>
      <c r="I7" s="4"/>
      <c r="J7" s="4">
        <v>0</v>
      </c>
      <c r="K7" s="4"/>
      <c r="L7" s="4"/>
      <c r="M7" s="4">
        <v>23</v>
      </c>
      <c r="N7" s="10">
        <f t="shared" si="0"/>
        <v>2484</v>
      </c>
      <c r="O7" s="10">
        <f t="shared" ref="O7:O76" si="1">N7-K7-J7-I7-H7-G7</f>
        <v>270</v>
      </c>
      <c r="P7" s="10">
        <f t="shared" ref="P7:P71" si="2">N7</f>
        <v>2484</v>
      </c>
      <c r="Q7" s="10"/>
      <c r="R7" s="10"/>
      <c r="S7" s="7"/>
      <c r="T7" s="2"/>
    </row>
    <row r="8" spans="1:20" ht="31.5" customHeight="1">
      <c r="A8" s="4">
        <v>6</v>
      </c>
      <c r="B8" s="4">
        <v>12</v>
      </c>
      <c r="C8" s="7" t="s">
        <v>66</v>
      </c>
      <c r="D8" s="67" t="s">
        <v>67</v>
      </c>
      <c r="E8" s="4">
        <v>36</v>
      </c>
      <c r="F8" s="4">
        <v>38</v>
      </c>
      <c r="G8" s="4">
        <f t="shared" ref="G8:G77" si="3">E8*F8</f>
        <v>1368</v>
      </c>
      <c r="H8" s="4"/>
      <c r="I8" s="4"/>
      <c r="J8" s="4">
        <v>0</v>
      </c>
      <c r="K8" s="4"/>
      <c r="L8" s="4"/>
      <c r="M8" s="4">
        <v>45</v>
      </c>
      <c r="N8" s="10">
        <f t="shared" si="0"/>
        <v>1620</v>
      </c>
      <c r="O8" s="10">
        <f t="shared" si="1"/>
        <v>252</v>
      </c>
      <c r="P8" s="10">
        <f t="shared" si="2"/>
        <v>1620</v>
      </c>
      <c r="Q8" s="10"/>
      <c r="R8" s="10"/>
      <c r="S8" s="7"/>
      <c r="T8" s="2"/>
    </row>
    <row r="9" spans="1:20" ht="29.25" customHeight="1">
      <c r="A9" s="4">
        <v>6</v>
      </c>
      <c r="B9" s="4">
        <v>20</v>
      </c>
      <c r="C9" s="7" t="s">
        <v>68</v>
      </c>
      <c r="D9" s="67" t="s">
        <v>69</v>
      </c>
      <c r="E9" s="4">
        <v>2300</v>
      </c>
      <c r="F9" s="4">
        <v>3.5</v>
      </c>
      <c r="G9" s="4">
        <f t="shared" si="3"/>
        <v>8050</v>
      </c>
      <c r="H9" s="4"/>
      <c r="I9" s="4"/>
      <c r="J9" s="4">
        <v>0</v>
      </c>
      <c r="K9" s="4"/>
      <c r="L9" s="4"/>
      <c r="M9" s="4">
        <v>5</v>
      </c>
      <c r="N9" s="10">
        <f t="shared" si="0"/>
        <v>11500</v>
      </c>
      <c r="O9" s="10">
        <f t="shared" si="1"/>
        <v>3450</v>
      </c>
      <c r="P9" s="10">
        <f t="shared" si="2"/>
        <v>11500</v>
      </c>
      <c r="Q9" s="10"/>
      <c r="R9" s="10"/>
      <c r="S9" s="20"/>
      <c r="T9" s="2"/>
    </row>
    <row r="10" spans="1:20" ht="20.100000000000001" customHeight="1">
      <c r="A10" s="10">
        <v>6</v>
      </c>
      <c r="B10" s="10">
        <v>21</v>
      </c>
      <c r="C10" s="7" t="s">
        <v>72</v>
      </c>
      <c r="D10" s="67" t="s">
        <v>73</v>
      </c>
      <c r="E10" s="4">
        <v>10</v>
      </c>
      <c r="F10" s="4">
        <v>5</v>
      </c>
      <c r="G10" s="4">
        <f t="shared" si="3"/>
        <v>50</v>
      </c>
      <c r="H10" s="4"/>
      <c r="I10" s="4"/>
      <c r="J10" s="4">
        <v>0</v>
      </c>
      <c r="K10" s="4"/>
      <c r="L10" s="4"/>
      <c r="M10" s="4">
        <v>8.5</v>
      </c>
      <c r="N10" s="10">
        <f t="shared" si="0"/>
        <v>85</v>
      </c>
      <c r="O10" s="10">
        <f t="shared" si="1"/>
        <v>35</v>
      </c>
      <c r="P10" s="10">
        <f t="shared" si="2"/>
        <v>85</v>
      </c>
      <c r="Q10" s="10"/>
      <c r="R10" s="10"/>
      <c r="S10" s="7"/>
      <c r="T10" s="2"/>
    </row>
    <row r="11" spans="1:20" ht="20.100000000000001" customHeight="1">
      <c r="A11" s="10">
        <v>6</v>
      </c>
      <c r="B11" s="10">
        <v>21</v>
      </c>
      <c r="C11" s="7" t="s">
        <v>72</v>
      </c>
      <c r="D11" s="67" t="s">
        <v>74</v>
      </c>
      <c r="E11" s="4">
        <v>130</v>
      </c>
      <c r="F11" s="4">
        <v>3.5</v>
      </c>
      <c r="G11" s="4">
        <f t="shared" si="3"/>
        <v>455</v>
      </c>
      <c r="H11" s="4"/>
      <c r="I11" s="4"/>
      <c r="J11" s="4">
        <v>0</v>
      </c>
      <c r="K11" s="4"/>
      <c r="L11" s="4"/>
      <c r="M11" s="4">
        <v>5.5</v>
      </c>
      <c r="N11" s="10">
        <f t="shared" si="0"/>
        <v>715</v>
      </c>
      <c r="O11" s="10">
        <f t="shared" si="1"/>
        <v>260</v>
      </c>
      <c r="P11" s="10">
        <f t="shared" si="2"/>
        <v>715</v>
      </c>
      <c r="Q11" s="10"/>
      <c r="R11" s="10"/>
      <c r="S11" s="7"/>
      <c r="T11" s="2"/>
    </row>
    <row r="12" spans="1:20" ht="20.100000000000001" customHeight="1">
      <c r="A12" s="16">
        <v>6</v>
      </c>
      <c r="B12" s="16">
        <v>22</v>
      </c>
      <c r="C12" s="70" t="s">
        <v>166</v>
      </c>
      <c r="D12" s="67" t="s">
        <v>167</v>
      </c>
      <c r="E12" s="4">
        <v>28</v>
      </c>
      <c r="F12" s="4">
        <f>298*0.55</f>
        <v>163.9</v>
      </c>
      <c r="G12" s="4">
        <f t="shared" si="3"/>
        <v>4589.2</v>
      </c>
      <c r="H12" s="4"/>
      <c r="I12" s="4"/>
      <c r="J12" s="4"/>
      <c r="K12" s="4"/>
      <c r="L12" s="4"/>
      <c r="M12" s="4">
        <f>298*0.6</f>
        <v>178.79999999999998</v>
      </c>
      <c r="N12" s="10">
        <f t="shared" si="0"/>
        <v>5006.3999999999996</v>
      </c>
      <c r="O12" s="10">
        <f t="shared" si="1"/>
        <v>417.19999999999982</v>
      </c>
      <c r="P12" s="10">
        <f t="shared" si="2"/>
        <v>5006.3999999999996</v>
      </c>
      <c r="Q12" s="10"/>
      <c r="R12" s="10"/>
      <c r="S12" s="7"/>
      <c r="T12" s="2"/>
    </row>
    <row r="13" spans="1:20" ht="20.100000000000001" customHeight="1">
      <c r="A13" s="98">
        <v>6</v>
      </c>
      <c r="B13" s="98">
        <v>24</v>
      </c>
      <c r="C13" s="102" t="s">
        <v>75</v>
      </c>
      <c r="D13" s="67" t="s">
        <v>76</v>
      </c>
      <c r="E13" s="4">
        <v>114</v>
      </c>
      <c r="F13" s="4">
        <v>4.99</v>
      </c>
      <c r="G13" s="4">
        <f t="shared" si="3"/>
        <v>568.86</v>
      </c>
      <c r="H13" s="4">
        <v>50</v>
      </c>
      <c r="I13" s="4"/>
      <c r="J13" s="4">
        <f>N13*3.36%</f>
        <v>38.303999999999995</v>
      </c>
      <c r="K13" s="4"/>
      <c r="L13" s="4"/>
      <c r="M13" s="4">
        <v>10</v>
      </c>
      <c r="N13" s="10">
        <f t="shared" si="0"/>
        <v>1140</v>
      </c>
      <c r="O13" s="10">
        <f t="shared" si="1"/>
        <v>482.8359999999999</v>
      </c>
      <c r="P13" s="10">
        <f t="shared" si="2"/>
        <v>1140</v>
      </c>
      <c r="Q13" s="10"/>
      <c r="R13" s="10"/>
      <c r="S13" s="7"/>
      <c r="T13" s="2"/>
    </row>
    <row r="14" spans="1:20" ht="20.100000000000001" customHeight="1">
      <c r="A14" s="101"/>
      <c r="B14" s="101"/>
      <c r="C14" s="103"/>
      <c r="D14" s="67" t="s">
        <v>77</v>
      </c>
      <c r="E14" s="4">
        <v>48</v>
      </c>
      <c r="F14" s="4">
        <v>16</v>
      </c>
      <c r="G14" s="4">
        <f t="shared" si="3"/>
        <v>768</v>
      </c>
      <c r="H14" s="71"/>
      <c r="I14" s="4"/>
      <c r="J14" s="4">
        <f t="shared" ref="J14:J17" si="4">N14*3.36%</f>
        <v>25.8048</v>
      </c>
      <c r="K14" s="4"/>
      <c r="L14" s="4"/>
      <c r="M14" s="4">
        <v>16</v>
      </c>
      <c r="N14" s="10">
        <f t="shared" si="0"/>
        <v>768</v>
      </c>
      <c r="O14" s="10">
        <f t="shared" si="1"/>
        <v>-25.8048</v>
      </c>
      <c r="P14" s="10">
        <f t="shared" si="2"/>
        <v>768</v>
      </c>
      <c r="Q14" s="10"/>
      <c r="R14" s="10"/>
      <c r="S14" s="7"/>
      <c r="T14" s="2"/>
    </row>
    <row r="15" spans="1:20" ht="20.100000000000001" customHeight="1">
      <c r="A15" s="101"/>
      <c r="B15" s="101"/>
      <c r="C15" s="103"/>
      <c r="D15" s="68" t="s">
        <v>78</v>
      </c>
      <c r="E15" s="72">
        <v>38</v>
      </c>
      <c r="F15" s="10">
        <v>20</v>
      </c>
      <c r="G15" s="4">
        <f t="shared" si="3"/>
        <v>760</v>
      </c>
      <c r="H15" s="10"/>
      <c r="I15" s="10">
        <v>20</v>
      </c>
      <c r="J15" s="4">
        <f t="shared" si="4"/>
        <v>42.134399999999999</v>
      </c>
      <c r="K15" s="10"/>
      <c r="L15" s="10"/>
      <c r="M15" s="73">
        <v>33</v>
      </c>
      <c r="N15" s="10">
        <f t="shared" si="0"/>
        <v>1254</v>
      </c>
      <c r="O15" s="10">
        <f t="shared" si="1"/>
        <v>431.86560000000009</v>
      </c>
      <c r="P15" s="10">
        <f t="shared" si="2"/>
        <v>1254</v>
      </c>
      <c r="Q15" s="10"/>
      <c r="R15" s="10"/>
      <c r="S15" s="7"/>
    </row>
    <row r="16" spans="1:20" ht="20.100000000000001" customHeight="1">
      <c r="A16" s="101"/>
      <c r="B16" s="101"/>
      <c r="C16" s="103"/>
      <c r="D16" s="68" t="s">
        <v>79</v>
      </c>
      <c r="E16" s="10">
        <v>120</v>
      </c>
      <c r="F16" s="10">
        <v>8.98</v>
      </c>
      <c r="G16" s="4">
        <f t="shared" si="3"/>
        <v>1077.6000000000001</v>
      </c>
      <c r="H16" s="10"/>
      <c r="I16" s="10"/>
      <c r="J16" s="4">
        <f t="shared" si="4"/>
        <v>66.527999999999992</v>
      </c>
      <c r="K16" s="10"/>
      <c r="L16" s="10"/>
      <c r="M16" s="73">
        <v>16.5</v>
      </c>
      <c r="N16" s="10">
        <f t="shared" si="0"/>
        <v>1980</v>
      </c>
      <c r="O16" s="10">
        <f t="shared" si="1"/>
        <v>835.87199999999984</v>
      </c>
      <c r="P16" s="10">
        <f t="shared" si="2"/>
        <v>1980</v>
      </c>
      <c r="Q16" s="10"/>
      <c r="R16" s="10"/>
      <c r="S16" s="7"/>
    </row>
    <row r="17" spans="1:20" ht="20.100000000000001" customHeight="1">
      <c r="A17" s="99"/>
      <c r="B17" s="99"/>
      <c r="C17" s="104"/>
      <c r="D17" s="67" t="s">
        <v>80</v>
      </c>
      <c r="E17" s="10">
        <v>60</v>
      </c>
      <c r="F17" s="10">
        <v>34</v>
      </c>
      <c r="G17" s="4">
        <f t="shared" si="3"/>
        <v>2040</v>
      </c>
      <c r="H17" s="10">
        <v>125</v>
      </c>
      <c r="I17" s="10"/>
      <c r="J17" s="4">
        <f t="shared" si="4"/>
        <v>120.96</v>
      </c>
      <c r="K17" s="10"/>
      <c r="L17" s="10"/>
      <c r="M17" s="10">
        <v>60</v>
      </c>
      <c r="N17" s="10">
        <f t="shared" si="0"/>
        <v>3600</v>
      </c>
      <c r="O17" s="10">
        <f t="shared" si="1"/>
        <v>1314.04</v>
      </c>
      <c r="P17" s="10">
        <f t="shared" si="2"/>
        <v>3600</v>
      </c>
      <c r="Q17" s="10"/>
      <c r="R17" s="10"/>
      <c r="S17" s="7"/>
    </row>
    <row r="18" spans="1:20" ht="20.100000000000001" customHeight="1">
      <c r="A18" s="98">
        <v>7</v>
      </c>
      <c r="B18" s="98">
        <v>3</v>
      </c>
      <c r="C18" s="102" t="s">
        <v>63</v>
      </c>
      <c r="D18" s="67" t="s">
        <v>81</v>
      </c>
      <c r="E18" s="4">
        <v>168</v>
      </c>
      <c r="F18" s="4">
        <v>15</v>
      </c>
      <c r="G18" s="4">
        <f t="shared" si="3"/>
        <v>2520</v>
      </c>
      <c r="H18" s="4"/>
      <c r="I18" s="4"/>
      <c r="J18" s="4">
        <v>0</v>
      </c>
      <c r="K18" s="4"/>
      <c r="L18" s="4"/>
      <c r="M18" s="4">
        <v>35</v>
      </c>
      <c r="N18" s="4">
        <f t="shared" si="0"/>
        <v>5880</v>
      </c>
      <c r="O18" s="10">
        <f t="shared" si="1"/>
        <v>3360</v>
      </c>
      <c r="P18" s="10">
        <f t="shared" si="2"/>
        <v>5880</v>
      </c>
      <c r="Q18" s="4"/>
      <c r="R18" s="4"/>
      <c r="S18" s="7"/>
    </row>
    <row r="19" spans="1:20" ht="20.100000000000001" customHeight="1">
      <c r="A19" s="99"/>
      <c r="B19" s="99"/>
      <c r="C19" s="104"/>
      <c r="D19" s="67" t="s">
        <v>82</v>
      </c>
      <c r="E19" s="4">
        <v>120</v>
      </c>
      <c r="F19" s="4">
        <v>8.98</v>
      </c>
      <c r="G19" s="4">
        <f t="shared" si="3"/>
        <v>1077.6000000000001</v>
      </c>
      <c r="H19" s="4">
        <v>125</v>
      </c>
      <c r="I19" s="4"/>
      <c r="J19" s="4">
        <v>0</v>
      </c>
      <c r="K19" s="4"/>
      <c r="L19" s="4"/>
      <c r="M19" s="4">
        <v>16</v>
      </c>
      <c r="N19" s="4">
        <f t="shared" si="0"/>
        <v>1920</v>
      </c>
      <c r="O19" s="10">
        <f t="shared" si="1"/>
        <v>717.39999999999986</v>
      </c>
      <c r="P19" s="10">
        <f t="shared" si="2"/>
        <v>1920</v>
      </c>
      <c r="Q19" s="4"/>
      <c r="R19" s="4"/>
      <c r="S19" s="7"/>
    </row>
    <row r="20" spans="1:20" ht="20.100000000000001" customHeight="1">
      <c r="A20" s="66">
        <v>7</v>
      </c>
      <c r="B20" s="66">
        <v>18</v>
      </c>
      <c r="C20" s="74" t="s">
        <v>164</v>
      </c>
      <c r="D20" s="67" t="s">
        <v>165</v>
      </c>
      <c r="E20" s="4">
        <v>50</v>
      </c>
      <c r="F20" s="4">
        <v>15</v>
      </c>
      <c r="G20" s="4">
        <f t="shared" si="3"/>
        <v>750</v>
      </c>
      <c r="H20" s="4">
        <v>26</v>
      </c>
      <c r="I20" s="4"/>
      <c r="J20" s="4"/>
      <c r="K20" s="4"/>
      <c r="L20" s="4"/>
      <c r="M20" s="4">
        <v>25</v>
      </c>
      <c r="N20" s="4">
        <f t="shared" si="0"/>
        <v>1250</v>
      </c>
      <c r="O20" s="10">
        <f t="shared" si="1"/>
        <v>474</v>
      </c>
      <c r="P20" s="10">
        <f t="shared" si="2"/>
        <v>1250</v>
      </c>
      <c r="Q20" s="4"/>
      <c r="R20" s="4"/>
      <c r="S20" s="7"/>
    </row>
    <row r="21" spans="1:20" ht="20.100000000000001" customHeight="1">
      <c r="A21" s="64">
        <v>7</v>
      </c>
      <c r="B21" s="64">
        <v>20</v>
      </c>
      <c r="C21" s="7" t="s">
        <v>85</v>
      </c>
      <c r="D21" s="67" t="s">
        <v>83</v>
      </c>
      <c r="E21" s="4">
        <v>5</v>
      </c>
      <c r="F21" s="4">
        <v>486</v>
      </c>
      <c r="G21" s="4">
        <f t="shared" si="3"/>
        <v>2430</v>
      </c>
      <c r="H21" s="4"/>
      <c r="I21" s="4"/>
      <c r="J21" s="4"/>
      <c r="K21" s="4"/>
      <c r="L21" s="4"/>
      <c r="M21" s="4">
        <v>786</v>
      </c>
      <c r="N21" s="4">
        <f t="shared" si="0"/>
        <v>3930</v>
      </c>
      <c r="O21" s="10">
        <f t="shared" si="1"/>
        <v>1500</v>
      </c>
      <c r="P21" s="10">
        <f t="shared" si="2"/>
        <v>3930</v>
      </c>
      <c r="Q21" s="4"/>
      <c r="R21" s="4"/>
      <c r="S21" s="7"/>
    </row>
    <row r="22" spans="1:20" ht="20.100000000000001" customHeight="1">
      <c r="A22" s="64">
        <v>7</v>
      </c>
      <c r="B22" s="64">
        <v>24</v>
      </c>
      <c r="C22" s="7" t="s">
        <v>86</v>
      </c>
      <c r="D22" s="67" t="s">
        <v>87</v>
      </c>
      <c r="E22" s="4">
        <v>200</v>
      </c>
      <c r="F22" s="4">
        <v>1.7</v>
      </c>
      <c r="G22" s="4">
        <f t="shared" si="3"/>
        <v>340</v>
      </c>
      <c r="H22" s="4"/>
      <c r="I22" s="4"/>
      <c r="J22" s="4"/>
      <c r="K22" s="4"/>
      <c r="L22" s="4"/>
      <c r="M22" s="4">
        <v>2.8</v>
      </c>
      <c r="N22" s="4">
        <f t="shared" si="0"/>
        <v>560</v>
      </c>
      <c r="O22" s="10">
        <f t="shared" si="1"/>
        <v>220</v>
      </c>
      <c r="P22" s="10">
        <f t="shared" si="2"/>
        <v>560</v>
      </c>
      <c r="Q22" s="4"/>
      <c r="R22" s="4"/>
      <c r="S22" s="7"/>
    </row>
    <row r="23" spans="1:20" ht="20.100000000000001" customHeight="1">
      <c r="A23" s="64">
        <v>7</v>
      </c>
      <c r="B23" s="64">
        <v>24</v>
      </c>
      <c r="C23" s="7" t="s">
        <v>88</v>
      </c>
      <c r="D23" s="67" t="s">
        <v>89</v>
      </c>
      <c r="E23" s="4">
        <v>3</v>
      </c>
      <c r="F23" s="4">
        <v>38</v>
      </c>
      <c r="G23" s="4">
        <f t="shared" si="3"/>
        <v>114</v>
      </c>
      <c r="H23" s="4"/>
      <c r="I23" s="4"/>
      <c r="J23" s="4"/>
      <c r="K23" s="4"/>
      <c r="L23" s="4"/>
      <c r="M23" s="4">
        <v>52</v>
      </c>
      <c r="N23" s="4">
        <f t="shared" si="0"/>
        <v>156</v>
      </c>
      <c r="O23" s="10">
        <f t="shared" si="1"/>
        <v>42</v>
      </c>
      <c r="P23" s="10">
        <f>N23</f>
        <v>156</v>
      </c>
      <c r="Q23" s="4"/>
      <c r="R23" s="4"/>
      <c r="S23" s="7"/>
    </row>
    <row r="24" spans="1:20" ht="20.100000000000001" customHeight="1">
      <c r="A24" s="64">
        <v>8</v>
      </c>
      <c r="B24" s="64">
        <v>16</v>
      </c>
      <c r="C24" s="75" t="s">
        <v>91</v>
      </c>
      <c r="D24" s="67" t="s">
        <v>90</v>
      </c>
      <c r="E24" s="4">
        <v>50</v>
      </c>
      <c r="F24" s="4">
        <v>59</v>
      </c>
      <c r="G24" s="4">
        <f t="shared" si="3"/>
        <v>2950</v>
      </c>
      <c r="H24" s="4"/>
      <c r="I24" s="4"/>
      <c r="J24" s="4"/>
      <c r="K24" s="4"/>
      <c r="L24" s="4"/>
      <c r="M24" s="4">
        <v>118</v>
      </c>
      <c r="N24" s="4">
        <f t="shared" si="0"/>
        <v>5900</v>
      </c>
      <c r="O24" s="10">
        <f t="shared" si="1"/>
        <v>2950</v>
      </c>
      <c r="P24" s="10">
        <f t="shared" si="2"/>
        <v>5900</v>
      </c>
      <c r="Q24" s="4"/>
      <c r="R24" s="4"/>
      <c r="S24" s="7"/>
    </row>
    <row r="25" spans="1:20" ht="20.100000000000001" customHeight="1">
      <c r="A25" s="64">
        <v>9</v>
      </c>
      <c r="B25" s="64">
        <v>4</v>
      </c>
      <c r="C25" s="7" t="s">
        <v>92</v>
      </c>
      <c r="D25" s="67" t="s">
        <v>93</v>
      </c>
      <c r="E25" s="4">
        <v>50</v>
      </c>
      <c r="F25" s="4">
        <v>16.8</v>
      </c>
      <c r="G25" s="4">
        <f t="shared" si="3"/>
        <v>840</v>
      </c>
      <c r="H25" s="4"/>
      <c r="I25" s="4"/>
      <c r="J25" s="4"/>
      <c r="K25" s="4"/>
      <c r="L25" s="4"/>
      <c r="M25" s="4">
        <v>29.5</v>
      </c>
      <c r="N25" s="4">
        <f t="shared" si="0"/>
        <v>1475</v>
      </c>
      <c r="O25" s="10">
        <f t="shared" si="1"/>
        <v>635</v>
      </c>
      <c r="P25" s="10">
        <f t="shared" si="2"/>
        <v>1475</v>
      </c>
      <c r="Q25" s="4"/>
      <c r="R25" s="4"/>
      <c r="S25" s="7"/>
    </row>
    <row r="26" spans="1:20" ht="20.100000000000001" customHeight="1">
      <c r="A26" s="98">
        <v>9</v>
      </c>
      <c r="B26" s="98">
        <v>5</v>
      </c>
      <c r="C26" s="102" t="s">
        <v>94</v>
      </c>
      <c r="D26" s="67" t="s">
        <v>95</v>
      </c>
      <c r="E26" s="4">
        <v>261</v>
      </c>
      <c r="F26" s="4">
        <v>45</v>
      </c>
      <c r="G26" s="4">
        <f t="shared" si="3"/>
        <v>11745</v>
      </c>
      <c r="H26" s="4"/>
      <c r="I26" s="4"/>
      <c r="J26" s="4"/>
      <c r="K26" s="4"/>
      <c r="L26" s="4"/>
      <c r="M26" s="4">
        <v>60</v>
      </c>
      <c r="N26" s="4">
        <f t="shared" si="0"/>
        <v>15660</v>
      </c>
      <c r="O26" s="10">
        <f t="shared" si="1"/>
        <v>3915</v>
      </c>
      <c r="P26" s="10">
        <f t="shared" si="2"/>
        <v>15660</v>
      </c>
      <c r="Q26" s="4"/>
      <c r="R26" s="4"/>
      <c r="S26" s="7"/>
    </row>
    <row r="27" spans="1:20" ht="20.100000000000001" customHeight="1">
      <c r="A27" s="101"/>
      <c r="B27" s="101"/>
      <c r="C27" s="103"/>
      <c r="D27" s="67" t="s">
        <v>96</v>
      </c>
      <c r="E27" s="4">
        <v>93</v>
      </c>
      <c r="F27" s="4">
        <v>45</v>
      </c>
      <c r="G27" s="4">
        <f t="shared" si="3"/>
        <v>4185</v>
      </c>
      <c r="H27" s="4"/>
      <c r="I27" s="4"/>
      <c r="J27" s="4"/>
      <c r="K27" s="4"/>
      <c r="L27" s="4"/>
      <c r="M27" s="4">
        <v>60</v>
      </c>
      <c r="N27" s="4">
        <f t="shared" si="0"/>
        <v>5580</v>
      </c>
      <c r="O27" s="10">
        <f t="shared" si="1"/>
        <v>1395</v>
      </c>
      <c r="P27" s="10">
        <f t="shared" si="2"/>
        <v>5580</v>
      </c>
      <c r="Q27" s="4"/>
      <c r="R27" s="4"/>
      <c r="S27" s="7"/>
    </row>
    <row r="28" spans="1:20" ht="20.100000000000001" customHeight="1">
      <c r="A28" s="101"/>
      <c r="B28" s="101"/>
      <c r="C28" s="103"/>
      <c r="D28" s="67" t="s">
        <v>97</v>
      </c>
      <c r="E28" s="4">
        <v>13</v>
      </c>
      <c r="F28" s="4">
        <v>33</v>
      </c>
      <c r="G28" s="4">
        <f t="shared" si="3"/>
        <v>429</v>
      </c>
      <c r="H28" s="4"/>
      <c r="I28" s="4"/>
      <c r="J28" s="4"/>
      <c r="K28" s="4"/>
      <c r="L28" s="4"/>
      <c r="M28" s="4">
        <v>68</v>
      </c>
      <c r="N28" s="4">
        <f t="shared" si="0"/>
        <v>884</v>
      </c>
      <c r="O28" s="10">
        <f t="shared" si="1"/>
        <v>455</v>
      </c>
      <c r="P28" s="10">
        <f t="shared" si="2"/>
        <v>884</v>
      </c>
      <c r="Q28" s="4"/>
      <c r="R28" s="4"/>
      <c r="S28" s="7"/>
    </row>
    <row r="29" spans="1:20" ht="20.100000000000001" customHeight="1">
      <c r="A29" s="101"/>
      <c r="B29" s="101"/>
      <c r="C29" s="103"/>
      <c r="D29" s="67" t="s">
        <v>168</v>
      </c>
      <c r="E29" s="4">
        <v>8</v>
      </c>
      <c r="F29" s="4">
        <v>253.98</v>
      </c>
      <c r="G29" s="4">
        <f t="shared" si="3"/>
        <v>2031.84</v>
      </c>
      <c r="H29" s="4"/>
      <c r="I29" s="4"/>
      <c r="J29" s="4"/>
      <c r="K29" s="4"/>
      <c r="L29" s="4"/>
      <c r="M29" s="4">
        <v>274</v>
      </c>
      <c r="N29" s="4">
        <f t="shared" si="0"/>
        <v>2192</v>
      </c>
      <c r="O29" s="10">
        <f t="shared" si="1"/>
        <v>160.16000000000008</v>
      </c>
      <c r="P29" s="10">
        <f t="shared" si="2"/>
        <v>2192</v>
      </c>
      <c r="Q29" s="4"/>
      <c r="R29" s="4"/>
      <c r="S29" s="7"/>
    </row>
    <row r="30" spans="1:20" ht="20.100000000000001" customHeight="1">
      <c r="A30" s="101"/>
      <c r="B30" s="101"/>
      <c r="C30" s="103"/>
      <c r="D30" s="67" t="s">
        <v>98</v>
      </c>
      <c r="E30" s="4">
        <v>144</v>
      </c>
      <c r="F30" s="4">
        <v>136.68</v>
      </c>
      <c r="G30" s="4">
        <f t="shared" si="3"/>
        <v>19681.920000000002</v>
      </c>
      <c r="H30" s="4"/>
      <c r="I30" s="4"/>
      <c r="J30" s="4"/>
      <c r="K30" s="4"/>
      <c r="L30" s="4"/>
      <c r="M30" s="4">
        <v>147.4</v>
      </c>
      <c r="N30" s="4">
        <f t="shared" si="0"/>
        <v>21225.600000000002</v>
      </c>
      <c r="O30" s="10">
        <f t="shared" si="1"/>
        <v>1543.6800000000003</v>
      </c>
      <c r="P30" s="10">
        <f t="shared" si="2"/>
        <v>21225.600000000002</v>
      </c>
      <c r="Q30" s="4"/>
      <c r="R30" s="4"/>
      <c r="S30" s="7"/>
    </row>
    <row r="31" spans="1:20" ht="20.100000000000001" customHeight="1">
      <c r="A31" s="99"/>
      <c r="B31" s="99"/>
      <c r="C31" s="104"/>
      <c r="D31" s="67" t="s">
        <v>101</v>
      </c>
      <c r="E31" s="4">
        <v>3</v>
      </c>
      <c r="F31" s="4">
        <v>135.80000000000001</v>
      </c>
      <c r="G31" s="4">
        <f t="shared" si="3"/>
        <v>407.40000000000003</v>
      </c>
      <c r="H31" s="4"/>
      <c r="I31" s="4"/>
      <c r="J31" s="4"/>
      <c r="K31" s="4"/>
      <c r="L31" s="4"/>
      <c r="M31" s="4">
        <v>200</v>
      </c>
      <c r="N31" s="4">
        <f t="shared" si="0"/>
        <v>600</v>
      </c>
      <c r="O31" s="10">
        <f t="shared" si="1"/>
        <v>192.59999999999997</v>
      </c>
      <c r="P31" s="10">
        <f t="shared" si="2"/>
        <v>600</v>
      </c>
      <c r="Q31" s="4"/>
      <c r="R31" s="4"/>
      <c r="S31" s="7"/>
    </row>
    <row r="32" spans="1:20" s="125" customFormat="1" ht="20.100000000000001" customHeight="1">
      <c r="A32" s="120">
        <v>9</v>
      </c>
      <c r="B32" s="120">
        <v>7</v>
      </c>
      <c r="C32" s="121" t="s">
        <v>100</v>
      </c>
      <c r="D32" s="122" t="s">
        <v>99</v>
      </c>
      <c r="E32" s="47">
        <v>300</v>
      </c>
      <c r="F32" s="47">
        <v>37.5</v>
      </c>
      <c r="G32" s="47">
        <f t="shared" si="3"/>
        <v>11250</v>
      </c>
      <c r="H32" s="47"/>
      <c r="I32" s="47"/>
      <c r="J32" s="47"/>
      <c r="K32" s="47"/>
      <c r="L32" s="47"/>
      <c r="M32" s="47">
        <v>44.25</v>
      </c>
      <c r="N32" s="47">
        <f t="shared" si="0"/>
        <v>13275</v>
      </c>
      <c r="O32" s="53">
        <f t="shared" si="1"/>
        <v>2025</v>
      </c>
      <c r="P32" s="53">
        <f t="shared" si="2"/>
        <v>13275</v>
      </c>
      <c r="Q32" s="47"/>
      <c r="R32" s="47"/>
      <c r="S32" s="123"/>
      <c r="T32" s="124"/>
    </row>
    <row r="33" spans="1:20" s="125" customFormat="1" ht="20.100000000000001" customHeight="1">
      <c r="A33" s="126"/>
      <c r="B33" s="126"/>
      <c r="C33" s="127"/>
      <c r="D33" s="122" t="s">
        <v>102</v>
      </c>
      <c r="E33" s="47">
        <v>134</v>
      </c>
      <c r="F33" s="47">
        <v>81.3</v>
      </c>
      <c r="G33" s="47">
        <f t="shared" si="3"/>
        <v>10894.199999999999</v>
      </c>
      <c r="H33" s="47"/>
      <c r="I33" s="47"/>
      <c r="J33" s="47"/>
      <c r="K33" s="47"/>
      <c r="L33" s="47"/>
      <c r="M33" s="47">
        <v>84.9</v>
      </c>
      <c r="N33" s="47">
        <f t="shared" si="0"/>
        <v>11376.6</v>
      </c>
      <c r="O33" s="53">
        <f t="shared" si="1"/>
        <v>482.40000000000146</v>
      </c>
      <c r="P33" s="53">
        <f t="shared" si="2"/>
        <v>11376.6</v>
      </c>
      <c r="Q33" s="47"/>
      <c r="R33" s="47"/>
      <c r="S33" s="123"/>
      <c r="T33" s="124"/>
    </row>
    <row r="34" spans="1:20" s="125" customFormat="1" ht="20.100000000000001" customHeight="1">
      <c r="A34" s="126"/>
      <c r="B34" s="126"/>
      <c r="C34" s="127"/>
      <c r="D34" s="122" t="s">
        <v>103</v>
      </c>
      <c r="E34" s="47">
        <v>11</v>
      </c>
      <c r="F34" s="47">
        <v>81.3</v>
      </c>
      <c r="G34" s="47">
        <f t="shared" si="3"/>
        <v>894.3</v>
      </c>
      <c r="H34" s="47"/>
      <c r="I34" s="47"/>
      <c r="J34" s="47"/>
      <c r="K34" s="47"/>
      <c r="L34" s="47"/>
      <c r="M34" s="47">
        <v>139</v>
      </c>
      <c r="N34" s="47">
        <f t="shared" si="0"/>
        <v>1529</v>
      </c>
      <c r="O34" s="53">
        <f t="shared" si="1"/>
        <v>634.70000000000005</v>
      </c>
      <c r="P34" s="53">
        <f t="shared" si="2"/>
        <v>1529</v>
      </c>
      <c r="Q34" s="47"/>
      <c r="R34" s="47"/>
      <c r="S34" s="123"/>
      <c r="T34" s="124"/>
    </row>
    <row r="35" spans="1:20" s="125" customFormat="1" ht="20.100000000000001" customHeight="1">
      <c r="A35" s="126"/>
      <c r="B35" s="126"/>
      <c r="C35" s="127"/>
      <c r="D35" s="122" t="s">
        <v>104</v>
      </c>
      <c r="E35" s="47">
        <v>12</v>
      </c>
      <c r="F35" s="47">
        <v>81.3</v>
      </c>
      <c r="G35" s="47">
        <f t="shared" si="3"/>
        <v>975.59999999999991</v>
      </c>
      <c r="H35" s="47"/>
      <c r="I35" s="47"/>
      <c r="J35" s="47"/>
      <c r="K35" s="47"/>
      <c r="L35" s="47"/>
      <c r="M35" s="47">
        <v>286</v>
      </c>
      <c r="N35" s="47">
        <f t="shared" si="0"/>
        <v>3432</v>
      </c>
      <c r="O35" s="53">
        <f t="shared" si="1"/>
        <v>2456.4</v>
      </c>
      <c r="P35" s="53">
        <f t="shared" si="2"/>
        <v>3432</v>
      </c>
      <c r="Q35" s="47"/>
      <c r="R35" s="47"/>
      <c r="S35" s="123"/>
      <c r="T35" s="124"/>
    </row>
    <row r="36" spans="1:20" s="125" customFormat="1" ht="20.100000000000001" customHeight="1">
      <c r="A36" s="128"/>
      <c r="B36" s="128"/>
      <c r="C36" s="129"/>
      <c r="D36" s="122" t="s">
        <v>101</v>
      </c>
      <c r="E36" s="47">
        <v>3</v>
      </c>
      <c r="F36" s="47">
        <v>135.80000000000001</v>
      </c>
      <c r="G36" s="47">
        <f t="shared" si="3"/>
        <v>407.40000000000003</v>
      </c>
      <c r="H36" s="47"/>
      <c r="I36" s="47"/>
      <c r="J36" s="47"/>
      <c r="K36" s="47"/>
      <c r="L36" s="47"/>
      <c r="M36" s="47">
        <v>200</v>
      </c>
      <c r="N36" s="47">
        <f t="shared" si="0"/>
        <v>600</v>
      </c>
      <c r="O36" s="53">
        <f t="shared" si="1"/>
        <v>192.59999999999997</v>
      </c>
      <c r="P36" s="53">
        <f t="shared" si="2"/>
        <v>600</v>
      </c>
      <c r="Q36" s="47"/>
      <c r="R36" s="47"/>
      <c r="S36" s="123"/>
      <c r="T36" s="124"/>
    </row>
    <row r="37" spans="1:20" ht="20.25" customHeight="1">
      <c r="A37" s="64">
        <v>9</v>
      </c>
      <c r="B37" s="64">
        <v>7</v>
      </c>
      <c r="C37" s="7" t="s">
        <v>106</v>
      </c>
      <c r="D37" s="67" t="s">
        <v>105</v>
      </c>
      <c r="E37" s="4">
        <v>200</v>
      </c>
      <c r="F37" s="4">
        <v>7</v>
      </c>
      <c r="G37" s="4">
        <f t="shared" si="3"/>
        <v>1400</v>
      </c>
      <c r="H37" s="4"/>
      <c r="I37" s="4"/>
      <c r="J37" s="4"/>
      <c r="K37" s="4"/>
      <c r="L37" s="4"/>
      <c r="M37" s="4">
        <v>13.5</v>
      </c>
      <c r="N37" s="4">
        <f t="shared" si="0"/>
        <v>2700</v>
      </c>
      <c r="O37" s="10">
        <f t="shared" si="1"/>
        <v>1300</v>
      </c>
      <c r="P37" s="10">
        <f>N37</f>
        <v>2700</v>
      </c>
      <c r="Q37" s="4"/>
      <c r="R37" s="4"/>
      <c r="S37" s="7"/>
    </row>
    <row r="38" spans="1:20" ht="20.25" customHeight="1">
      <c r="A38" s="64">
        <v>9</v>
      </c>
      <c r="B38" s="64">
        <v>13</v>
      </c>
      <c r="C38" s="7" t="s">
        <v>107</v>
      </c>
      <c r="D38" s="67" t="s">
        <v>108</v>
      </c>
      <c r="E38" s="4">
        <v>9</v>
      </c>
      <c r="F38" s="4">
        <v>314.3</v>
      </c>
      <c r="G38" s="4">
        <f t="shared" si="3"/>
        <v>2828.7000000000003</v>
      </c>
      <c r="H38" s="4"/>
      <c r="I38" s="4"/>
      <c r="J38" s="4"/>
      <c r="K38" s="4"/>
      <c r="L38" s="4"/>
      <c r="M38" s="4">
        <v>600</v>
      </c>
      <c r="N38" s="4">
        <f t="shared" si="0"/>
        <v>5400</v>
      </c>
      <c r="O38" s="10">
        <f t="shared" si="1"/>
        <v>2571.2999999999997</v>
      </c>
      <c r="P38" s="10">
        <f t="shared" si="2"/>
        <v>5400</v>
      </c>
      <c r="Q38" s="4"/>
      <c r="R38" s="4"/>
      <c r="S38" s="7"/>
    </row>
    <row r="39" spans="1:20" ht="20.25" customHeight="1">
      <c r="A39" s="64">
        <v>9</v>
      </c>
      <c r="B39" s="64">
        <v>17</v>
      </c>
      <c r="C39" s="7" t="s">
        <v>109</v>
      </c>
      <c r="D39" s="67" t="s">
        <v>110</v>
      </c>
      <c r="E39" s="4">
        <v>35</v>
      </c>
      <c r="F39" s="4">
        <v>46</v>
      </c>
      <c r="G39" s="4">
        <f t="shared" si="3"/>
        <v>1610</v>
      </c>
      <c r="H39" s="4"/>
      <c r="I39" s="4"/>
      <c r="J39" s="4"/>
      <c r="K39" s="4"/>
      <c r="L39" s="4"/>
      <c r="M39" s="4">
        <v>50</v>
      </c>
      <c r="N39" s="4">
        <f t="shared" si="0"/>
        <v>1750</v>
      </c>
      <c r="O39" s="10">
        <f t="shared" si="1"/>
        <v>140</v>
      </c>
      <c r="P39" s="10">
        <f t="shared" si="2"/>
        <v>1750</v>
      </c>
      <c r="Q39" s="4"/>
      <c r="R39" s="4"/>
      <c r="S39" s="7"/>
    </row>
    <row r="40" spans="1:20" ht="20.25" customHeight="1">
      <c r="A40" s="64">
        <v>9</v>
      </c>
      <c r="B40" s="64">
        <v>20</v>
      </c>
      <c r="C40" s="7" t="s">
        <v>111</v>
      </c>
      <c r="D40" s="67" t="s">
        <v>112</v>
      </c>
      <c r="E40" s="4">
        <v>10</v>
      </c>
      <c r="F40" s="4">
        <v>35</v>
      </c>
      <c r="G40" s="4">
        <f t="shared" si="3"/>
        <v>350</v>
      </c>
      <c r="H40" s="4">
        <v>65</v>
      </c>
      <c r="I40" s="4"/>
      <c r="J40" s="4"/>
      <c r="K40" s="4"/>
      <c r="L40" s="4"/>
      <c r="M40" s="4">
        <v>95</v>
      </c>
      <c r="N40" s="4">
        <f t="shared" si="0"/>
        <v>950</v>
      </c>
      <c r="O40" s="10">
        <f t="shared" si="1"/>
        <v>535</v>
      </c>
      <c r="P40" s="10">
        <f t="shared" si="2"/>
        <v>950</v>
      </c>
      <c r="Q40" s="4"/>
      <c r="R40" s="4"/>
      <c r="S40" s="7"/>
    </row>
    <row r="41" spans="1:20" ht="20.25" customHeight="1">
      <c r="A41" s="64">
        <v>9</v>
      </c>
      <c r="B41" s="64">
        <v>20</v>
      </c>
      <c r="C41" s="7" t="s">
        <v>113</v>
      </c>
      <c r="D41" s="67" t="s">
        <v>114</v>
      </c>
      <c r="E41" s="4">
        <v>30</v>
      </c>
      <c r="F41" s="4">
        <v>9</v>
      </c>
      <c r="G41" s="4">
        <f t="shared" si="3"/>
        <v>270</v>
      </c>
      <c r="H41" s="4"/>
      <c r="I41" s="4"/>
      <c r="J41" s="4"/>
      <c r="K41" s="4"/>
      <c r="L41" s="4"/>
      <c r="M41" s="4">
        <v>16.5</v>
      </c>
      <c r="N41" s="4">
        <f t="shared" ref="N41:N75" si="5">M41*E41</f>
        <v>495</v>
      </c>
      <c r="O41" s="10">
        <f t="shared" si="1"/>
        <v>225</v>
      </c>
      <c r="P41" s="10">
        <f t="shared" si="2"/>
        <v>495</v>
      </c>
      <c r="Q41" s="4"/>
      <c r="R41" s="4"/>
      <c r="S41" s="7"/>
    </row>
    <row r="42" spans="1:20" ht="20.25" customHeight="1">
      <c r="A42" s="64">
        <v>9</v>
      </c>
      <c r="B42" s="64">
        <v>20</v>
      </c>
      <c r="C42" s="7" t="s">
        <v>115</v>
      </c>
      <c r="D42" s="67" t="s">
        <v>116</v>
      </c>
      <c r="E42" s="4">
        <v>100</v>
      </c>
      <c r="F42" s="4">
        <v>22</v>
      </c>
      <c r="G42" s="4">
        <f t="shared" si="3"/>
        <v>2200</v>
      </c>
      <c r="H42" s="4"/>
      <c r="I42" s="4"/>
      <c r="J42" s="4"/>
      <c r="K42" s="4"/>
      <c r="L42" s="4"/>
      <c r="M42" s="4">
        <v>26.5</v>
      </c>
      <c r="N42" s="4">
        <f t="shared" si="5"/>
        <v>2650</v>
      </c>
      <c r="O42" s="10">
        <f t="shared" si="1"/>
        <v>450</v>
      </c>
      <c r="P42" s="10">
        <f t="shared" si="2"/>
        <v>2650</v>
      </c>
      <c r="Q42" s="4"/>
      <c r="R42" s="4"/>
      <c r="S42" s="7"/>
    </row>
    <row r="43" spans="1:20" ht="20.25" customHeight="1">
      <c r="A43" s="64">
        <v>9</v>
      </c>
      <c r="B43" s="64">
        <v>20</v>
      </c>
      <c r="C43" s="7" t="s">
        <v>117</v>
      </c>
      <c r="D43" s="67" t="s">
        <v>118</v>
      </c>
      <c r="E43" s="4">
        <v>8</v>
      </c>
      <c r="F43" s="4">
        <v>454.3</v>
      </c>
      <c r="G43" s="4">
        <f t="shared" si="3"/>
        <v>3634.4</v>
      </c>
      <c r="H43" s="4"/>
      <c r="I43" s="4"/>
      <c r="J43" s="4"/>
      <c r="K43" s="4"/>
      <c r="L43" s="4"/>
      <c r="M43" s="4">
        <v>908.6</v>
      </c>
      <c r="N43" s="4">
        <f t="shared" si="5"/>
        <v>7268.8</v>
      </c>
      <c r="O43" s="10">
        <f t="shared" si="1"/>
        <v>3634.4</v>
      </c>
      <c r="P43" s="10">
        <f t="shared" si="2"/>
        <v>7268.8</v>
      </c>
      <c r="Q43" s="4"/>
      <c r="R43" s="4"/>
      <c r="S43" s="7"/>
    </row>
    <row r="44" spans="1:20" ht="20.100000000000001" customHeight="1">
      <c r="A44" s="64">
        <v>10</v>
      </c>
      <c r="B44" s="64">
        <v>8</v>
      </c>
      <c r="C44" s="75" t="s">
        <v>91</v>
      </c>
      <c r="D44" s="67" t="s">
        <v>90</v>
      </c>
      <c r="E44" s="4">
        <v>50</v>
      </c>
      <c r="F44" s="4">
        <v>59</v>
      </c>
      <c r="G44" s="4">
        <f t="shared" ref="G44" si="6">E44*F44</f>
        <v>2950</v>
      </c>
      <c r="H44" s="4">
        <v>240</v>
      </c>
      <c r="I44" s="4">
        <v>70</v>
      </c>
      <c r="J44" s="4"/>
      <c r="K44" s="4"/>
      <c r="L44" s="4"/>
      <c r="M44" s="4">
        <v>118</v>
      </c>
      <c r="N44" s="4">
        <f t="shared" si="5"/>
        <v>5900</v>
      </c>
      <c r="O44" s="10">
        <f t="shared" si="1"/>
        <v>2640</v>
      </c>
      <c r="P44" s="10">
        <f t="shared" si="2"/>
        <v>5900</v>
      </c>
      <c r="Q44" s="4"/>
      <c r="R44" s="4"/>
      <c r="S44" s="7"/>
    </row>
    <row r="45" spans="1:20" ht="20.25" customHeight="1">
      <c r="A45" s="98">
        <v>10</v>
      </c>
      <c r="B45" s="98">
        <v>8</v>
      </c>
      <c r="C45" s="102" t="s">
        <v>66</v>
      </c>
      <c r="D45" s="67" t="s">
        <v>119</v>
      </c>
      <c r="E45" s="4">
        <v>30</v>
      </c>
      <c r="F45" s="4">
        <v>24</v>
      </c>
      <c r="G45" s="4">
        <f t="shared" si="3"/>
        <v>720</v>
      </c>
      <c r="H45" s="4"/>
      <c r="I45" s="4"/>
      <c r="J45" s="4"/>
      <c r="K45" s="4"/>
      <c r="L45" s="4"/>
      <c r="M45" s="4">
        <v>31.4</v>
      </c>
      <c r="N45" s="4">
        <f t="shared" si="5"/>
        <v>942</v>
      </c>
      <c r="O45" s="10">
        <f t="shared" si="1"/>
        <v>222</v>
      </c>
      <c r="P45" s="10">
        <f t="shared" si="2"/>
        <v>942</v>
      </c>
      <c r="Q45" s="4"/>
      <c r="R45" s="4"/>
      <c r="S45" s="7"/>
    </row>
    <row r="46" spans="1:20" ht="20.25" customHeight="1">
      <c r="A46" s="99"/>
      <c r="B46" s="99"/>
      <c r="C46" s="104"/>
      <c r="D46" s="67" t="s">
        <v>120</v>
      </c>
      <c r="E46" s="4">
        <v>70</v>
      </c>
      <c r="F46" s="4">
        <v>26</v>
      </c>
      <c r="G46" s="4">
        <f t="shared" si="3"/>
        <v>1820</v>
      </c>
      <c r="H46" s="4"/>
      <c r="I46" s="4"/>
      <c r="J46" s="4"/>
      <c r="K46" s="4"/>
      <c r="L46" s="4"/>
      <c r="M46" s="4">
        <v>37.9</v>
      </c>
      <c r="N46" s="4">
        <f t="shared" si="5"/>
        <v>2653</v>
      </c>
      <c r="O46" s="10">
        <f t="shared" si="1"/>
        <v>833</v>
      </c>
      <c r="P46" s="10">
        <f t="shared" si="2"/>
        <v>2653</v>
      </c>
      <c r="Q46" s="4"/>
      <c r="R46" s="4"/>
      <c r="S46" s="7"/>
    </row>
    <row r="47" spans="1:20" ht="20.25" customHeight="1">
      <c r="A47" s="64">
        <v>10</v>
      </c>
      <c r="B47" s="64">
        <v>19</v>
      </c>
      <c r="C47" s="7" t="s">
        <v>121</v>
      </c>
      <c r="D47" s="67" t="s">
        <v>122</v>
      </c>
      <c r="E47" s="4">
        <v>100</v>
      </c>
      <c r="F47" s="4">
        <v>25</v>
      </c>
      <c r="G47" s="4">
        <f t="shared" si="3"/>
        <v>2500</v>
      </c>
      <c r="H47" s="4">
        <v>105</v>
      </c>
      <c r="I47" s="4"/>
      <c r="J47" s="4"/>
      <c r="K47" s="4">
        <v>80</v>
      </c>
      <c r="L47" s="4"/>
      <c r="M47" s="4">
        <v>38</v>
      </c>
      <c r="N47" s="4">
        <f t="shared" si="5"/>
        <v>3800</v>
      </c>
      <c r="O47" s="10">
        <f t="shared" si="1"/>
        <v>1115</v>
      </c>
      <c r="P47" s="10">
        <f t="shared" si="2"/>
        <v>3800</v>
      </c>
      <c r="Q47" s="4"/>
      <c r="R47" s="4"/>
      <c r="S47" s="7"/>
    </row>
    <row r="48" spans="1:20" ht="20.25" customHeight="1">
      <c r="A48" s="64">
        <v>10</v>
      </c>
      <c r="B48" s="64">
        <v>23</v>
      </c>
      <c r="C48" s="7" t="s">
        <v>85</v>
      </c>
      <c r="D48" s="67" t="s">
        <v>123</v>
      </c>
      <c r="E48" s="4">
        <v>10</v>
      </c>
      <c r="F48" s="4">
        <v>209.3</v>
      </c>
      <c r="G48" s="4">
        <f t="shared" si="3"/>
        <v>2093</v>
      </c>
      <c r="H48" s="4"/>
      <c r="I48" s="4"/>
      <c r="J48" s="4"/>
      <c r="K48" s="4"/>
      <c r="L48" s="4"/>
      <c r="M48" s="4">
        <v>418.5</v>
      </c>
      <c r="N48" s="4">
        <f t="shared" si="5"/>
        <v>4185</v>
      </c>
      <c r="O48" s="10">
        <f t="shared" si="1"/>
        <v>2092</v>
      </c>
      <c r="P48" s="10">
        <f t="shared" si="2"/>
        <v>4185</v>
      </c>
      <c r="Q48" s="4"/>
      <c r="R48" s="4"/>
      <c r="S48" s="7"/>
    </row>
    <row r="49" spans="1:19" ht="20.25" customHeight="1">
      <c r="A49" s="65">
        <v>10</v>
      </c>
      <c r="B49" s="65">
        <v>24</v>
      </c>
      <c r="C49" s="70" t="s">
        <v>158</v>
      </c>
      <c r="D49" s="67" t="s">
        <v>159</v>
      </c>
      <c r="E49" s="4">
        <v>1</v>
      </c>
      <c r="F49" s="4">
        <v>1573</v>
      </c>
      <c r="G49" s="4">
        <f t="shared" si="3"/>
        <v>1573</v>
      </c>
      <c r="H49" s="4"/>
      <c r="I49" s="4"/>
      <c r="J49" s="4"/>
      <c r="K49" s="4">
        <v>75</v>
      </c>
      <c r="L49" s="4"/>
      <c r="M49" s="4">
        <v>5570</v>
      </c>
      <c r="N49" s="4">
        <f t="shared" si="5"/>
        <v>5570</v>
      </c>
      <c r="O49" s="10">
        <f t="shared" si="1"/>
        <v>3922</v>
      </c>
      <c r="P49" s="10">
        <f t="shared" si="2"/>
        <v>5570</v>
      </c>
      <c r="Q49" s="4"/>
      <c r="R49" s="4"/>
      <c r="S49" s="7"/>
    </row>
    <row r="50" spans="1:19" ht="20.25" customHeight="1">
      <c r="A50" s="98">
        <v>11</v>
      </c>
      <c r="B50" s="98">
        <v>13</v>
      </c>
      <c r="C50" s="102" t="s">
        <v>124</v>
      </c>
      <c r="D50" s="67" t="s">
        <v>122</v>
      </c>
      <c r="E50" s="4">
        <v>200</v>
      </c>
      <c r="F50" s="4"/>
      <c r="G50" s="4">
        <f t="shared" si="3"/>
        <v>0</v>
      </c>
      <c r="H50" s="4"/>
      <c r="I50" s="4"/>
      <c r="J50" s="4"/>
      <c r="K50" s="4"/>
      <c r="L50" s="4"/>
      <c r="M50" s="4">
        <v>38</v>
      </c>
      <c r="N50" s="4">
        <f t="shared" si="5"/>
        <v>7600</v>
      </c>
      <c r="O50" s="10">
        <f t="shared" si="1"/>
        <v>7600</v>
      </c>
      <c r="P50" s="10">
        <f t="shared" si="2"/>
        <v>7600</v>
      </c>
      <c r="Q50" s="4"/>
      <c r="R50" s="4"/>
      <c r="S50" s="7"/>
    </row>
    <row r="51" spans="1:19" ht="20.25" customHeight="1">
      <c r="A51" s="101"/>
      <c r="B51" s="101"/>
      <c r="C51" s="103"/>
      <c r="D51" s="67" t="s">
        <v>76</v>
      </c>
      <c r="E51" s="4">
        <v>720</v>
      </c>
      <c r="F51" s="4"/>
      <c r="G51" s="4">
        <f t="shared" si="3"/>
        <v>0</v>
      </c>
      <c r="H51" s="4"/>
      <c r="I51" s="4"/>
      <c r="J51" s="4"/>
      <c r="K51" s="4"/>
      <c r="L51" s="4"/>
      <c r="M51" s="4">
        <v>9.5</v>
      </c>
      <c r="N51" s="4">
        <f t="shared" si="5"/>
        <v>6840</v>
      </c>
      <c r="O51" s="10">
        <f t="shared" si="1"/>
        <v>6840</v>
      </c>
      <c r="P51" s="10">
        <f t="shared" si="2"/>
        <v>6840</v>
      </c>
      <c r="Q51" s="4"/>
      <c r="R51" s="4"/>
      <c r="S51" s="7"/>
    </row>
    <row r="52" spans="1:19" ht="20.25" customHeight="1">
      <c r="A52" s="99"/>
      <c r="B52" s="99"/>
      <c r="C52" s="104"/>
      <c r="D52" s="67" t="s">
        <v>125</v>
      </c>
      <c r="E52" s="4">
        <v>13</v>
      </c>
      <c r="F52" s="4"/>
      <c r="G52" s="4">
        <f t="shared" si="3"/>
        <v>0</v>
      </c>
      <c r="H52" s="4"/>
      <c r="I52" s="4"/>
      <c r="J52" s="4"/>
      <c r="K52" s="4"/>
      <c r="L52" s="4"/>
      <c r="M52" s="4">
        <v>345</v>
      </c>
      <c r="N52" s="4">
        <f t="shared" si="5"/>
        <v>4485</v>
      </c>
      <c r="O52" s="10">
        <f t="shared" si="1"/>
        <v>4485</v>
      </c>
      <c r="P52" s="10">
        <f t="shared" si="2"/>
        <v>4485</v>
      </c>
      <c r="Q52" s="4"/>
      <c r="R52" s="4"/>
      <c r="S52" s="7"/>
    </row>
    <row r="53" spans="1:19" ht="20.25" customHeight="1">
      <c r="A53" s="64">
        <v>11</v>
      </c>
      <c r="B53" s="64">
        <v>13</v>
      </c>
      <c r="C53" s="7" t="s">
        <v>113</v>
      </c>
      <c r="D53" s="67" t="s">
        <v>126</v>
      </c>
      <c r="E53" s="4">
        <v>6</v>
      </c>
      <c r="F53" s="4"/>
      <c r="G53" s="4">
        <f t="shared" si="3"/>
        <v>0</v>
      </c>
      <c r="H53" s="4"/>
      <c r="I53" s="4"/>
      <c r="J53" s="4"/>
      <c r="K53" s="4"/>
      <c r="L53" s="4"/>
      <c r="M53" s="4">
        <v>97</v>
      </c>
      <c r="N53" s="4">
        <f t="shared" si="5"/>
        <v>582</v>
      </c>
      <c r="O53" s="10">
        <f t="shared" si="1"/>
        <v>582</v>
      </c>
      <c r="P53" s="10">
        <f t="shared" si="2"/>
        <v>582</v>
      </c>
      <c r="Q53" s="4"/>
      <c r="R53" s="4"/>
      <c r="S53" s="7"/>
    </row>
    <row r="54" spans="1:19" ht="20.25" customHeight="1">
      <c r="A54" s="64"/>
      <c r="B54" s="64"/>
      <c r="C54" s="7"/>
      <c r="D54" s="67" t="s">
        <v>127</v>
      </c>
      <c r="E54" s="4">
        <v>6</v>
      </c>
      <c r="F54" s="4"/>
      <c r="G54" s="4">
        <f t="shared" si="3"/>
        <v>0</v>
      </c>
      <c r="H54" s="4"/>
      <c r="I54" s="4"/>
      <c r="J54" s="4"/>
      <c r="K54" s="4"/>
      <c r="L54" s="4"/>
      <c r="M54" s="4">
        <v>115</v>
      </c>
      <c r="N54" s="4">
        <f t="shared" si="5"/>
        <v>690</v>
      </c>
      <c r="O54" s="10">
        <f t="shared" si="1"/>
        <v>690</v>
      </c>
      <c r="P54" s="10">
        <f>N54</f>
        <v>690</v>
      </c>
      <c r="Q54" s="4"/>
      <c r="R54" s="4"/>
      <c r="S54" s="7"/>
    </row>
    <row r="55" spans="1:19" ht="20.25" customHeight="1">
      <c r="A55" s="64">
        <v>11</v>
      </c>
      <c r="B55" s="64">
        <v>15</v>
      </c>
      <c r="C55" s="7" t="s">
        <v>85</v>
      </c>
      <c r="D55" s="67" t="s">
        <v>128</v>
      </c>
      <c r="E55" s="4">
        <v>13</v>
      </c>
      <c r="F55" s="4"/>
      <c r="G55" s="4">
        <f t="shared" si="3"/>
        <v>0</v>
      </c>
      <c r="H55" s="4"/>
      <c r="I55" s="4"/>
      <c r="J55" s="4"/>
      <c r="K55" s="4"/>
      <c r="L55" s="4"/>
      <c r="M55" s="4">
        <v>445</v>
      </c>
      <c r="N55" s="4">
        <f t="shared" si="5"/>
        <v>5785</v>
      </c>
      <c r="O55" s="10">
        <f t="shared" si="1"/>
        <v>5785</v>
      </c>
      <c r="P55" s="10">
        <f t="shared" si="2"/>
        <v>5785</v>
      </c>
      <c r="Q55" s="4"/>
      <c r="R55" s="4"/>
      <c r="S55" s="7"/>
    </row>
    <row r="56" spans="1:19" ht="20.25" customHeight="1">
      <c r="A56" s="65">
        <v>11</v>
      </c>
      <c r="B56" s="65">
        <v>19</v>
      </c>
      <c r="C56" s="70" t="s">
        <v>162</v>
      </c>
      <c r="D56" s="67" t="s">
        <v>163</v>
      </c>
      <c r="E56" s="4">
        <v>500</v>
      </c>
      <c r="F56" s="4">
        <v>3.5</v>
      </c>
      <c r="G56" s="4">
        <f t="shared" si="3"/>
        <v>1750</v>
      </c>
      <c r="H56" s="4">
        <v>130</v>
      </c>
      <c r="I56" s="4"/>
      <c r="J56" s="4"/>
      <c r="K56" s="4"/>
      <c r="L56" s="4"/>
      <c r="M56" s="4">
        <v>6.5</v>
      </c>
      <c r="N56" s="4">
        <f t="shared" si="5"/>
        <v>3250</v>
      </c>
      <c r="O56" s="10">
        <f t="shared" si="1"/>
        <v>1370</v>
      </c>
      <c r="P56" s="10">
        <f t="shared" si="2"/>
        <v>3250</v>
      </c>
      <c r="Q56" s="4"/>
      <c r="R56" s="4"/>
      <c r="S56" s="7"/>
    </row>
    <row r="57" spans="1:19" ht="20.25" customHeight="1">
      <c r="A57" s="98">
        <v>11</v>
      </c>
      <c r="B57" s="98">
        <v>27</v>
      </c>
      <c r="C57" s="102" t="s">
        <v>129</v>
      </c>
      <c r="D57" s="67" t="s">
        <v>130</v>
      </c>
      <c r="E57" s="4">
        <v>50</v>
      </c>
      <c r="F57" s="4"/>
      <c r="G57" s="4">
        <f t="shared" si="3"/>
        <v>0</v>
      </c>
      <c r="H57" s="4"/>
      <c r="I57" s="4"/>
      <c r="J57" s="4"/>
      <c r="K57" s="4"/>
      <c r="L57" s="4"/>
      <c r="M57" s="4">
        <v>27.5</v>
      </c>
      <c r="N57" s="4">
        <f t="shared" si="5"/>
        <v>1375</v>
      </c>
      <c r="O57" s="10">
        <f t="shared" si="1"/>
        <v>1375</v>
      </c>
      <c r="P57" s="10">
        <f t="shared" si="2"/>
        <v>1375</v>
      </c>
      <c r="Q57" s="4"/>
      <c r="R57" s="4"/>
      <c r="S57" s="7"/>
    </row>
    <row r="58" spans="1:19" ht="20.25" customHeight="1">
      <c r="A58" s="101"/>
      <c r="B58" s="101"/>
      <c r="C58" s="103"/>
      <c r="D58" s="67" t="s">
        <v>123</v>
      </c>
      <c r="E58" s="4">
        <v>4</v>
      </c>
      <c r="F58" s="4">
        <v>209.3</v>
      </c>
      <c r="G58" s="4">
        <f t="shared" si="3"/>
        <v>837.2</v>
      </c>
      <c r="H58" s="4"/>
      <c r="I58" s="4"/>
      <c r="J58" s="4"/>
      <c r="K58" s="4"/>
      <c r="L58" s="4"/>
      <c r="M58" s="4">
        <v>300</v>
      </c>
      <c r="N58" s="4">
        <f t="shared" si="5"/>
        <v>1200</v>
      </c>
      <c r="O58" s="10">
        <f t="shared" si="1"/>
        <v>362.79999999999995</v>
      </c>
      <c r="P58" s="10">
        <f t="shared" si="2"/>
        <v>1200</v>
      </c>
      <c r="Q58" s="4"/>
      <c r="R58" s="4"/>
      <c r="S58" s="7"/>
    </row>
    <row r="59" spans="1:19" ht="20.25" customHeight="1">
      <c r="A59" s="99"/>
      <c r="B59" s="99"/>
      <c r="C59" s="104"/>
      <c r="D59" s="67" t="s">
        <v>131</v>
      </c>
      <c r="E59" s="4">
        <v>100</v>
      </c>
      <c r="F59" s="4">
        <v>30</v>
      </c>
      <c r="G59" s="4">
        <f t="shared" si="3"/>
        <v>3000</v>
      </c>
      <c r="H59" s="4"/>
      <c r="I59" s="4"/>
      <c r="J59" s="4"/>
      <c r="K59" s="4"/>
      <c r="L59" s="4"/>
      <c r="M59" s="4">
        <v>43.8</v>
      </c>
      <c r="N59" s="4">
        <f t="shared" si="5"/>
        <v>4380</v>
      </c>
      <c r="O59" s="10">
        <f t="shared" si="1"/>
        <v>1380</v>
      </c>
      <c r="P59" s="10">
        <f t="shared" si="2"/>
        <v>4380</v>
      </c>
      <c r="Q59" s="4"/>
      <c r="R59" s="4"/>
      <c r="S59" s="7"/>
    </row>
    <row r="60" spans="1:19" ht="20.25" customHeight="1">
      <c r="A60" s="64">
        <v>12</v>
      </c>
      <c r="B60" s="64">
        <v>15</v>
      </c>
      <c r="C60" s="7" t="s">
        <v>106</v>
      </c>
      <c r="D60" s="67" t="s">
        <v>132</v>
      </c>
      <c r="E60" s="4">
        <v>160</v>
      </c>
      <c r="F60" s="4">
        <v>4.0999999999999996</v>
      </c>
      <c r="G60" s="4">
        <f t="shared" si="3"/>
        <v>656</v>
      </c>
      <c r="H60" s="4">
        <v>145</v>
      </c>
      <c r="I60" s="4"/>
      <c r="J60" s="4"/>
      <c r="K60" s="4"/>
      <c r="L60" s="4"/>
      <c r="M60" s="4">
        <v>8.3000000000000007</v>
      </c>
      <c r="N60" s="4">
        <f t="shared" si="5"/>
        <v>1328</v>
      </c>
      <c r="O60" s="10">
        <f t="shared" si="1"/>
        <v>527</v>
      </c>
      <c r="P60" s="10">
        <f t="shared" si="2"/>
        <v>1328</v>
      </c>
      <c r="Q60" s="4"/>
      <c r="R60" s="4"/>
      <c r="S60" s="7"/>
    </row>
    <row r="61" spans="1:19" ht="20.25" customHeight="1">
      <c r="A61" s="64">
        <v>12</v>
      </c>
      <c r="B61" s="64">
        <v>19</v>
      </c>
      <c r="C61" s="7" t="s">
        <v>100</v>
      </c>
      <c r="D61" s="67" t="s">
        <v>133</v>
      </c>
      <c r="E61" s="4">
        <v>100</v>
      </c>
      <c r="F61" s="4">
        <v>50</v>
      </c>
      <c r="G61" s="4">
        <f t="shared" si="3"/>
        <v>5000</v>
      </c>
      <c r="H61" s="4">
        <v>240</v>
      </c>
      <c r="I61" s="4"/>
      <c r="J61" s="4"/>
      <c r="K61" s="4"/>
      <c r="L61" s="4"/>
      <c r="M61" s="4">
        <v>86</v>
      </c>
      <c r="N61" s="4">
        <f t="shared" si="5"/>
        <v>8600</v>
      </c>
      <c r="O61" s="10">
        <f t="shared" si="1"/>
        <v>3360</v>
      </c>
      <c r="P61" s="10">
        <f t="shared" si="2"/>
        <v>8600</v>
      </c>
      <c r="Q61" s="4"/>
      <c r="R61" s="4"/>
      <c r="S61" s="7"/>
    </row>
    <row r="62" spans="1:19" ht="20.25" customHeight="1">
      <c r="A62" s="64">
        <v>12</v>
      </c>
      <c r="B62" s="64">
        <v>19</v>
      </c>
      <c r="C62" s="7" t="s">
        <v>134</v>
      </c>
      <c r="D62" s="67" t="s">
        <v>135</v>
      </c>
      <c r="E62" s="4">
        <v>130</v>
      </c>
      <c r="F62" s="4">
        <v>130</v>
      </c>
      <c r="G62" s="4">
        <f t="shared" si="3"/>
        <v>16900</v>
      </c>
      <c r="H62" s="4">
        <v>251</v>
      </c>
      <c r="I62" s="4"/>
      <c r="J62" s="4"/>
      <c r="K62" s="4"/>
      <c r="L62" s="4"/>
      <c r="M62" s="4">
        <v>265</v>
      </c>
      <c r="N62" s="4">
        <f t="shared" si="5"/>
        <v>34450</v>
      </c>
      <c r="O62" s="10">
        <f t="shared" si="1"/>
        <v>17299</v>
      </c>
      <c r="P62" s="10">
        <f t="shared" si="2"/>
        <v>34450</v>
      </c>
      <c r="Q62" s="4"/>
      <c r="R62" s="4"/>
      <c r="S62" s="7"/>
    </row>
    <row r="63" spans="1:19" ht="20.25" customHeight="1">
      <c r="A63" s="64">
        <v>12</v>
      </c>
      <c r="B63" s="64">
        <v>20</v>
      </c>
      <c r="C63" s="7" t="s">
        <v>169</v>
      </c>
      <c r="D63" s="67" t="s">
        <v>170</v>
      </c>
      <c r="E63" s="4">
        <v>51</v>
      </c>
      <c r="F63" s="4">
        <v>78</v>
      </c>
      <c r="G63" s="4">
        <f t="shared" si="3"/>
        <v>3978</v>
      </c>
      <c r="H63" s="4"/>
      <c r="I63" s="4"/>
      <c r="J63" s="4"/>
      <c r="K63" s="4"/>
      <c r="L63" s="4"/>
      <c r="M63" s="4">
        <v>117.65</v>
      </c>
      <c r="N63" s="4">
        <f t="shared" si="5"/>
        <v>6000.1500000000005</v>
      </c>
      <c r="O63" s="10">
        <f t="shared" si="1"/>
        <v>2022.1500000000005</v>
      </c>
      <c r="P63" s="10">
        <f t="shared" si="2"/>
        <v>6000.1500000000005</v>
      </c>
      <c r="Q63" s="4"/>
      <c r="R63" s="4"/>
      <c r="S63" s="7"/>
    </row>
    <row r="64" spans="1:19" ht="20.25" customHeight="1">
      <c r="A64" s="64">
        <v>1</v>
      </c>
      <c r="B64" s="64">
        <v>3</v>
      </c>
      <c r="C64" s="7" t="s">
        <v>85</v>
      </c>
      <c r="D64" s="67" t="s">
        <v>136</v>
      </c>
      <c r="E64" s="4">
        <v>6</v>
      </c>
      <c r="F64" s="4">
        <v>780</v>
      </c>
      <c r="G64" s="4">
        <f t="shared" si="3"/>
        <v>4680</v>
      </c>
      <c r="H64" s="4"/>
      <c r="I64" s="4"/>
      <c r="J64" s="4"/>
      <c r="K64" s="4"/>
      <c r="L64" s="4"/>
      <c r="M64" s="4">
        <v>890</v>
      </c>
      <c r="N64" s="4">
        <f t="shared" si="5"/>
        <v>5340</v>
      </c>
      <c r="O64" s="10">
        <f t="shared" si="1"/>
        <v>660</v>
      </c>
      <c r="P64" s="10">
        <f t="shared" si="2"/>
        <v>5340</v>
      </c>
      <c r="Q64" s="4"/>
      <c r="R64" s="4"/>
      <c r="S64" s="7"/>
    </row>
    <row r="65" spans="1:19" ht="20.25" customHeight="1">
      <c r="A65" s="98">
        <v>1</v>
      </c>
      <c r="B65" s="98">
        <v>8</v>
      </c>
      <c r="C65" s="102" t="s">
        <v>139</v>
      </c>
      <c r="D65" s="67" t="s">
        <v>137</v>
      </c>
      <c r="E65" s="4">
        <v>130</v>
      </c>
      <c r="F65" s="4">
        <v>8</v>
      </c>
      <c r="G65" s="4">
        <f t="shared" si="3"/>
        <v>1040</v>
      </c>
      <c r="H65" s="4">
        <v>75</v>
      </c>
      <c r="I65" s="4"/>
      <c r="J65" s="4"/>
      <c r="K65" s="4"/>
      <c r="L65" s="4"/>
      <c r="M65" s="4">
        <v>22</v>
      </c>
      <c r="N65" s="4">
        <f t="shared" si="5"/>
        <v>2860</v>
      </c>
      <c r="O65" s="10">
        <f t="shared" si="1"/>
        <v>1745</v>
      </c>
      <c r="P65" s="10">
        <f t="shared" si="2"/>
        <v>2860</v>
      </c>
      <c r="Q65" s="4"/>
      <c r="R65" s="4"/>
      <c r="S65" s="7"/>
    </row>
    <row r="66" spans="1:19" ht="20.25" customHeight="1">
      <c r="A66" s="99"/>
      <c r="B66" s="99"/>
      <c r="C66" s="104"/>
      <c r="D66" s="67" t="s">
        <v>138</v>
      </c>
      <c r="E66" s="4">
        <v>350</v>
      </c>
      <c r="F66" s="4">
        <v>27.5</v>
      </c>
      <c r="G66" s="4">
        <f t="shared" si="3"/>
        <v>9625</v>
      </c>
      <c r="H66" s="4">
        <v>350</v>
      </c>
      <c r="I66" s="4"/>
      <c r="J66" s="4"/>
      <c r="K66" s="4"/>
      <c r="L66" s="4"/>
      <c r="M66" s="4">
        <v>68.7</v>
      </c>
      <c r="N66" s="4">
        <f t="shared" si="5"/>
        <v>24045</v>
      </c>
      <c r="O66" s="10">
        <f t="shared" si="1"/>
        <v>14070</v>
      </c>
      <c r="P66" s="10">
        <f t="shared" si="2"/>
        <v>24045</v>
      </c>
      <c r="Q66" s="4"/>
      <c r="R66" s="4"/>
      <c r="S66" s="7"/>
    </row>
    <row r="67" spans="1:19" ht="20.25" customHeight="1">
      <c r="A67" s="64">
        <v>1</v>
      </c>
      <c r="B67" s="64">
        <v>15</v>
      </c>
      <c r="C67" s="7" t="s">
        <v>113</v>
      </c>
      <c r="D67" s="67" t="s">
        <v>140</v>
      </c>
      <c r="E67" s="4">
        <v>240</v>
      </c>
      <c r="F67" s="4">
        <v>11</v>
      </c>
      <c r="G67" s="4">
        <f t="shared" si="3"/>
        <v>2640</v>
      </c>
      <c r="H67" s="4"/>
      <c r="I67" s="4"/>
      <c r="J67" s="4"/>
      <c r="K67" s="4"/>
      <c r="L67" s="4"/>
      <c r="M67" s="4">
        <v>16</v>
      </c>
      <c r="N67" s="4">
        <f t="shared" si="5"/>
        <v>3840</v>
      </c>
      <c r="O67" s="10">
        <f t="shared" si="1"/>
        <v>1200</v>
      </c>
      <c r="P67" s="10">
        <f t="shared" si="2"/>
        <v>3840</v>
      </c>
      <c r="Q67" s="4"/>
      <c r="R67" s="4"/>
      <c r="S67" s="7"/>
    </row>
    <row r="68" spans="1:19" ht="20.25" customHeight="1">
      <c r="A68" s="94">
        <v>1</v>
      </c>
      <c r="B68" s="94">
        <v>15</v>
      </c>
      <c r="C68" s="97" t="s">
        <v>121</v>
      </c>
      <c r="D68" s="76" t="s">
        <v>141</v>
      </c>
      <c r="E68" s="4">
        <v>120</v>
      </c>
      <c r="F68" s="4">
        <v>56</v>
      </c>
      <c r="G68" s="4">
        <f t="shared" si="3"/>
        <v>6720</v>
      </c>
      <c r="H68" s="4"/>
      <c r="I68" s="4"/>
      <c r="J68" s="4"/>
      <c r="K68" s="4"/>
      <c r="L68" s="4"/>
      <c r="M68" s="4">
        <v>77</v>
      </c>
      <c r="N68" s="4">
        <f t="shared" si="5"/>
        <v>9240</v>
      </c>
      <c r="O68" s="10">
        <f t="shared" si="1"/>
        <v>2520</v>
      </c>
      <c r="P68" s="10">
        <f t="shared" si="2"/>
        <v>9240</v>
      </c>
      <c r="Q68" s="4"/>
      <c r="R68" s="4"/>
      <c r="S68" s="7"/>
    </row>
    <row r="69" spans="1:19" ht="20.25" customHeight="1">
      <c r="A69" s="94"/>
      <c r="B69" s="94"/>
      <c r="C69" s="97"/>
      <c r="D69" s="77" t="s">
        <v>143</v>
      </c>
      <c r="E69" s="4">
        <v>120</v>
      </c>
      <c r="F69" s="4">
        <v>8</v>
      </c>
      <c r="G69" s="4">
        <f t="shared" si="3"/>
        <v>960</v>
      </c>
      <c r="H69" s="4"/>
      <c r="I69" s="4"/>
      <c r="J69" s="4"/>
      <c r="K69" s="4"/>
      <c r="L69" s="4"/>
      <c r="M69" s="4">
        <v>0</v>
      </c>
      <c r="N69" s="4">
        <f t="shared" si="5"/>
        <v>0</v>
      </c>
      <c r="O69" s="10">
        <f t="shared" si="1"/>
        <v>-960</v>
      </c>
      <c r="P69" s="10">
        <f t="shared" si="2"/>
        <v>0</v>
      </c>
      <c r="Q69" s="4"/>
      <c r="R69" s="4"/>
      <c r="S69" s="7"/>
    </row>
    <row r="70" spans="1:19" ht="20.25" customHeight="1">
      <c r="A70" s="98">
        <v>1</v>
      </c>
      <c r="B70" s="98">
        <v>18</v>
      </c>
      <c r="C70" s="102" t="s">
        <v>142</v>
      </c>
      <c r="D70" s="67" t="s">
        <v>144</v>
      </c>
      <c r="E70" s="4">
        <v>40</v>
      </c>
      <c r="F70" s="4"/>
      <c r="G70" s="4">
        <f t="shared" si="3"/>
        <v>0</v>
      </c>
      <c r="H70" s="4"/>
      <c r="I70" s="4"/>
      <c r="J70" s="4"/>
      <c r="K70" s="4"/>
      <c r="L70" s="4"/>
      <c r="M70" s="4">
        <v>43</v>
      </c>
      <c r="N70" s="4">
        <f t="shared" si="5"/>
        <v>1720</v>
      </c>
      <c r="O70" s="10">
        <f t="shared" si="1"/>
        <v>1720</v>
      </c>
      <c r="P70" s="10">
        <f>N70</f>
        <v>1720</v>
      </c>
      <c r="Q70" s="4"/>
      <c r="R70" s="4"/>
      <c r="S70" s="7"/>
    </row>
    <row r="71" spans="1:19" ht="20.25" customHeight="1">
      <c r="A71" s="101"/>
      <c r="B71" s="101"/>
      <c r="C71" s="103"/>
      <c r="D71" s="67" t="s">
        <v>145</v>
      </c>
      <c r="E71" s="4">
        <v>36</v>
      </c>
      <c r="F71" s="4"/>
      <c r="G71" s="4">
        <f t="shared" si="3"/>
        <v>0</v>
      </c>
      <c r="H71" s="4"/>
      <c r="I71" s="4"/>
      <c r="J71" s="4"/>
      <c r="K71" s="4"/>
      <c r="L71" s="4"/>
      <c r="M71" s="4">
        <v>39</v>
      </c>
      <c r="N71" s="4">
        <f t="shared" si="5"/>
        <v>1404</v>
      </c>
      <c r="O71" s="10">
        <f t="shared" si="1"/>
        <v>1404</v>
      </c>
      <c r="P71" s="10">
        <f t="shared" si="2"/>
        <v>1404</v>
      </c>
      <c r="Q71" s="4"/>
      <c r="R71" s="4"/>
      <c r="S71" s="7"/>
    </row>
    <row r="72" spans="1:19" ht="20.25" customHeight="1">
      <c r="A72" s="101"/>
      <c r="B72" s="101"/>
      <c r="C72" s="103"/>
      <c r="D72" s="67" t="s">
        <v>146</v>
      </c>
      <c r="E72" s="4">
        <v>53</v>
      </c>
      <c r="F72" s="4"/>
      <c r="G72" s="4">
        <f t="shared" si="3"/>
        <v>0</v>
      </c>
      <c r="H72" s="4"/>
      <c r="I72" s="4"/>
      <c r="J72" s="4"/>
      <c r="K72" s="4"/>
      <c r="L72" s="4"/>
      <c r="M72" s="4">
        <v>43</v>
      </c>
      <c r="N72" s="4">
        <f t="shared" si="5"/>
        <v>2279</v>
      </c>
      <c r="O72" s="10">
        <f t="shared" si="1"/>
        <v>2279</v>
      </c>
      <c r="P72" s="10">
        <f t="shared" ref="P72:P85" si="7">N72</f>
        <v>2279</v>
      </c>
      <c r="Q72" s="4"/>
      <c r="R72" s="4"/>
      <c r="S72" s="7"/>
    </row>
    <row r="73" spans="1:19" ht="23.25" customHeight="1">
      <c r="A73" s="101"/>
      <c r="B73" s="101"/>
      <c r="C73" s="103"/>
      <c r="D73" s="67" t="s">
        <v>147</v>
      </c>
      <c r="E73" s="4">
        <v>64</v>
      </c>
      <c r="F73" s="4"/>
      <c r="G73" s="4">
        <f t="shared" si="3"/>
        <v>0</v>
      </c>
      <c r="H73" s="4"/>
      <c r="I73" s="4"/>
      <c r="J73" s="4"/>
      <c r="K73" s="4"/>
      <c r="L73" s="4"/>
      <c r="M73" s="4">
        <v>39.5</v>
      </c>
      <c r="N73" s="4">
        <f t="shared" si="5"/>
        <v>2528</v>
      </c>
      <c r="O73" s="10">
        <f t="shared" si="1"/>
        <v>2528</v>
      </c>
      <c r="P73" s="10">
        <f t="shared" si="7"/>
        <v>2528</v>
      </c>
      <c r="Q73" s="4"/>
      <c r="R73" s="4"/>
      <c r="S73" s="7"/>
    </row>
    <row r="74" spans="1:19" ht="23.25" customHeight="1">
      <c r="A74" s="101"/>
      <c r="B74" s="101"/>
      <c r="C74" s="103"/>
      <c r="D74" s="67" t="s">
        <v>148</v>
      </c>
      <c r="E74" s="4">
        <v>4</v>
      </c>
      <c r="F74" s="4"/>
      <c r="G74" s="4">
        <f t="shared" si="3"/>
        <v>0</v>
      </c>
      <c r="H74" s="4"/>
      <c r="I74" s="4"/>
      <c r="J74" s="4"/>
      <c r="K74" s="4"/>
      <c r="L74" s="4"/>
      <c r="M74" s="4">
        <v>29.5</v>
      </c>
      <c r="N74" s="4">
        <f t="shared" si="5"/>
        <v>118</v>
      </c>
      <c r="O74" s="10">
        <f t="shared" si="1"/>
        <v>118</v>
      </c>
      <c r="P74" s="10">
        <f t="shared" si="7"/>
        <v>118</v>
      </c>
      <c r="Q74" s="4"/>
      <c r="R74" s="4"/>
      <c r="S74" s="7"/>
    </row>
    <row r="75" spans="1:19" ht="23.25" customHeight="1">
      <c r="A75" s="101"/>
      <c r="B75" s="101"/>
      <c r="C75" s="103"/>
      <c r="D75" s="67" t="s">
        <v>149</v>
      </c>
      <c r="E75" s="4">
        <v>1</v>
      </c>
      <c r="F75" s="4"/>
      <c r="G75" s="4">
        <f t="shared" si="3"/>
        <v>0</v>
      </c>
      <c r="H75" s="4"/>
      <c r="I75" s="4"/>
      <c r="J75" s="4"/>
      <c r="K75" s="4"/>
      <c r="L75" s="4"/>
      <c r="M75" s="4">
        <v>106</v>
      </c>
      <c r="N75" s="4">
        <f t="shared" si="5"/>
        <v>106</v>
      </c>
      <c r="O75" s="10">
        <f t="shared" si="1"/>
        <v>106</v>
      </c>
      <c r="P75" s="10">
        <f t="shared" si="7"/>
        <v>106</v>
      </c>
      <c r="Q75" s="4"/>
      <c r="R75" s="4"/>
      <c r="S75" s="7"/>
    </row>
    <row r="76" spans="1:19" ht="23.25" customHeight="1">
      <c r="A76" s="101"/>
      <c r="B76" s="101"/>
      <c r="C76" s="103"/>
      <c r="D76" s="67" t="s">
        <v>150</v>
      </c>
      <c r="E76" s="4">
        <v>2</v>
      </c>
      <c r="F76" s="4"/>
      <c r="G76" s="4">
        <f t="shared" si="3"/>
        <v>0</v>
      </c>
      <c r="H76" s="4"/>
      <c r="I76" s="4"/>
      <c r="J76" s="4"/>
      <c r="K76" s="4"/>
      <c r="L76" s="4"/>
      <c r="M76" s="4">
        <v>115</v>
      </c>
      <c r="N76" s="4">
        <f t="shared" ref="N76:N84" si="8">M76*E76</f>
        <v>230</v>
      </c>
      <c r="O76" s="10">
        <f t="shared" si="1"/>
        <v>230</v>
      </c>
      <c r="P76" s="10">
        <f t="shared" si="7"/>
        <v>230</v>
      </c>
      <c r="Q76" s="4"/>
      <c r="R76" s="4"/>
      <c r="S76" s="7"/>
    </row>
    <row r="77" spans="1:19" ht="23.25" customHeight="1">
      <c r="A77" s="99"/>
      <c r="B77" s="99"/>
      <c r="C77" s="104"/>
      <c r="D77" s="67" t="s">
        <v>151</v>
      </c>
      <c r="E77" s="4">
        <v>2</v>
      </c>
      <c r="F77" s="4"/>
      <c r="G77" s="4">
        <f t="shared" si="3"/>
        <v>0</v>
      </c>
      <c r="H77" s="4"/>
      <c r="I77" s="4"/>
      <c r="J77" s="4"/>
      <c r="K77" s="4"/>
      <c r="L77" s="4"/>
      <c r="M77" s="4">
        <v>108.9</v>
      </c>
      <c r="N77" s="4">
        <f t="shared" si="8"/>
        <v>217.8</v>
      </c>
      <c r="O77" s="10">
        <f t="shared" ref="O77:O102" si="9">N77-K77-J77-I77-H77-G77</f>
        <v>217.8</v>
      </c>
      <c r="P77" s="10">
        <f t="shared" si="7"/>
        <v>217.8</v>
      </c>
      <c r="Q77" s="4"/>
      <c r="R77" s="4"/>
      <c r="S77" s="7"/>
    </row>
    <row r="78" spans="1:19" ht="23.25" customHeight="1">
      <c r="A78" s="98">
        <v>1</v>
      </c>
      <c r="B78" s="98">
        <v>22</v>
      </c>
      <c r="C78" s="102" t="s">
        <v>94</v>
      </c>
      <c r="D78" s="67" t="s">
        <v>152</v>
      </c>
      <c r="E78" s="4">
        <v>64</v>
      </c>
      <c r="F78" s="4">
        <v>355.2</v>
      </c>
      <c r="G78" s="4">
        <f t="shared" ref="G78:G102" si="10">E78*F78</f>
        <v>22732.799999999999</v>
      </c>
      <c r="H78" s="4"/>
      <c r="I78" s="4"/>
      <c r="J78" s="4"/>
      <c r="K78" s="4"/>
      <c r="L78" s="4"/>
      <c r="M78" s="4">
        <v>532.79999999999995</v>
      </c>
      <c r="N78" s="4">
        <f t="shared" si="8"/>
        <v>34099.199999999997</v>
      </c>
      <c r="O78" s="10">
        <f t="shared" si="9"/>
        <v>11366.399999999998</v>
      </c>
      <c r="P78" s="10">
        <f t="shared" si="7"/>
        <v>34099.199999999997</v>
      </c>
      <c r="Q78" s="4"/>
      <c r="R78" s="4"/>
      <c r="S78" s="7"/>
    </row>
    <row r="79" spans="1:19" ht="23.25" customHeight="1">
      <c r="A79" s="101"/>
      <c r="B79" s="101"/>
      <c r="C79" s="103"/>
      <c r="D79" s="67" t="s">
        <v>153</v>
      </c>
      <c r="E79" s="4">
        <v>66</v>
      </c>
      <c r="F79" s="4">
        <v>225</v>
      </c>
      <c r="G79" s="4">
        <f t="shared" si="10"/>
        <v>14850</v>
      </c>
      <c r="H79" s="4"/>
      <c r="I79" s="4"/>
      <c r="J79" s="4"/>
      <c r="K79" s="4"/>
      <c r="L79" s="4"/>
      <c r="M79" s="4">
        <v>300</v>
      </c>
      <c r="N79" s="4">
        <f t="shared" si="8"/>
        <v>19800</v>
      </c>
      <c r="O79" s="10">
        <f t="shared" si="9"/>
        <v>4950</v>
      </c>
      <c r="P79" s="10">
        <f t="shared" si="7"/>
        <v>19800</v>
      </c>
      <c r="Q79" s="4"/>
      <c r="R79" s="4"/>
      <c r="S79" s="7"/>
    </row>
    <row r="80" spans="1:19" ht="23.25" customHeight="1">
      <c r="A80" s="101"/>
      <c r="B80" s="101"/>
      <c r="C80" s="103"/>
      <c r="D80" s="67" t="s">
        <v>154</v>
      </c>
      <c r="E80" s="4">
        <v>12</v>
      </c>
      <c r="F80" s="4">
        <v>135</v>
      </c>
      <c r="G80" s="4">
        <f t="shared" si="10"/>
        <v>1620</v>
      </c>
      <c r="H80" s="4"/>
      <c r="I80" s="4"/>
      <c r="J80" s="4"/>
      <c r="K80" s="4"/>
      <c r="L80" s="4"/>
      <c r="M80" s="4">
        <v>170</v>
      </c>
      <c r="N80" s="4">
        <f t="shared" si="8"/>
        <v>2040</v>
      </c>
      <c r="O80" s="10">
        <f t="shared" si="9"/>
        <v>420</v>
      </c>
      <c r="P80" s="10">
        <f t="shared" si="7"/>
        <v>2040</v>
      </c>
      <c r="Q80" s="4"/>
      <c r="R80" s="4"/>
      <c r="S80" s="7"/>
    </row>
    <row r="81" spans="1:19" ht="23.25" customHeight="1">
      <c r="A81" s="99"/>
      <c r="B81" s="99"/>
      <c r="C81" s="104"/>
      <c r="D81" s="67" t="s">
        <v>155</v>
      </c>
      <c r="E81" s="4">
        <v>350</v>
      </c>
      <c r="F81" s="4">
        <v>18</v>
      </c>
      <c r="G81" s="4">
        <f t="shared" si="10"/>
        <v>6300</v>
      </c>
      <c r="H81" s="4"/>
      <c r="I81" s="4"/>
      <c r="J81" s="4"/>
      <c r="K81" s="4">
        <v>140</v>
      </c>
      <c r="L81" s="4"/>
      <c r="M81" s="4">
        <v>30</v>
      </c>
      <c r="N81" s="4">
        <f t="shared" si="8"/>
        <v>10500</v>
      </c>
      <c r="O81" s="10">
        <f t="shared" si="9"/>
        <v>4060</v>
      </c>
      <c r="P81" s="10">
        <f t="shared" si="7"/>
        <v>10500</v>
      </c>
      <c r="Q81" s="4"/>
      <c r="R81" s="4"/>
      <c r="S81" s="7"/>
    </row>
    <row r="82" spans="1:19" ht="23.25" customHeight="1">
      <c r="A82" s="64">
        <v>2</v>
      </c>
      <c r="B82" s="64">
        <v>28</v>
      </c>
      <c r="C82" s="7" t="s">
        <v>85</v>
      </c>
      <c r="D82" s="67" t="s">
        <v>156</v>
      </c>
      <c r="E82" s="4">
        <v>5</v>
      </c>
      <c r="F82" s="4">
        <v>485</v>
      </c>
      <c r="G82" s="4">
        <f t="shared" si="10"/>
        <v>2425</v>
      </c>
      <c r="H82" s="4"/>
      <c r="I82" s="4"/>
      <c r="J82" s="4"/>
      <c r="K82" s="4"/>
      <c r="L82" s="4"/>
      <c r="M82" s="4">
        <v>785</v>
      </c>
      <c r="N82" s="4">
        <f t="shared" si="8"/>
        <v>3925</v>
      </c>
      <c r="O82" s="10">
        <f t="shared" si="9"/>
        <v>1500</v>
      </c>
      <c r="P82" s="10">
        <f t="shared" si="7"/>
        <v>3925</v>
      </c>
      <c r="Q82" s="4"/>
      <c r="R82" s="4"/>
      <c r="S82" s="7"/>
    </row>
    <row r="83" spans="1:19" ht="23.25" customHeight="1">
      <c r="A83" s="64">
        <v>2</v>
      </c>
      <c r="B83" s="64">
        <v>28</v>
      </c>
      <c r="C83" s="7" t="s">
        <v>113</v>
      </c>
      <c r="D83" s="67" t="s">
        <v>157</v>
      </c>
      <c r="E83" s="4">
        <v>82</v>
      </c>
      <c r="F83" s="4">
        <v>910</v>
      </c>
      <c r="G83" s="4">
        <f t="shared" si="10"/>
        <v>74620</v>
      </c>
      <c r="H83" s="4"/>
      <c r="I83" s="4"/>
      <c r="J83" s="4"/>
      <c r="K83" s="4"/>
      <c r="L83" s="4"/>
      <c r="M83" s="4">
        <v>1200</v>
      </c>
      <c r="N83" s="4">
        <f t="shared" si="8"/>
        <v>98400</v>
      </c>
      <c r="O83" s="10">
        <f t="shared" si="9"/>
        <v>23780</v>
      </c>
      <c r="P83" s="10">
        <f t="shared" si="7"/>
        <v>98400</v>
      </c>
      <c r="Q83" s="4"/>
      <c r="R83" s="4"/>
      <c r="S83" s="7"/>
    </row>
    <row r="84" spans="1:19" ht="23.25" customHeight="1">
      <c r="A84" s="64">
        <v>2</v>
      </c>
      <c r="B84" s="64">
        <v>28</v>
      </c>
      <c r="C84" s="7" t="s">
        <v>160</v>
      </c>
      <c r="D84" s="67" t="s">
        <v>161</v>
      </c>
      <c r="E84" s="4">
        <v>650</v>
      </c>
      <c r="F84" s="4">
        <v>96.5</v>
      </c>
      <c r="G84" s="4">
        <f t="shared" si="10"/>
        <v>62725</v>
      </c>
      <c r="H84" s="4">
        <v>2440</v>
      </c>
      <c r="I84" s="4">
        <v>495</v>
      </c>
      <c r="J84" s="4"/>
      <c r="K84" s="4"/>
      <c r="L84" s="4"/>
      <c r="M84" s="4">
        <v>106.8</v>
      </c>
      <c r="N84" s="4">
        <f t="shared" si="8"/>
        <v>69420</v>
      </c>
      <c r="O84" s="10">
        <f t="shared" si="9"/>
        <v>3760</v>
      </c>
      <c r="P84" s="10">
        <f t="shared" si="7"/>
        <v>69420</v>
      </c>
      <c r="Q84" s="4"/>
      <c r="R84" s="4"/>
      <c r="S84" s="7"/>
    </row>
    <row r="85" spans="1:19" ht="23.25" customHeight="1">
      <c r="A85" s="64">
        <v>2</v>
      </c>
      <c r="B85" s="64">
        <v>28</v>
      </c>
      <c r="C85" s="102" t="s">
        <v>184</v>
      </c>
      <c r="D85" s="78" t="s">
        <v>185</v>
      </c>
      <c r="E85" s="69">
        <v>60</v>
      </c>
      <c r="F85" s="4">
        <v>23</v>
      </c>
      <c r="G85" s="4">
        <f t="shared" si="10"/>
        <v>1380</v>
      </c>
      <c r="H85" s="4"/>
      <c r="I85" s="4"/>
      <c r="J85" s="4"/>
      <c r="K85" s="4"/>
      <c r="L85" s="4"/>
      <c r="M85" s="79">
        <v>38</v>
      </c>
      <c r="N85" s="4">
        <f>E85*M85</f>
        <v>2280</v>
      </c>
      <c r="O85" s="10">
        <f t="shared" si="9"/>
        <v>900</v>
      </c>
      <c r="P85" s="4">
        <f t="shared" si="7"/>
        <v>2280</v>
      </c>
      <c r="Q85" s="4"/>
      <c r="R85" s="4"/>
      <c r="S85" s="7"/>
    </row>
    <row r="86" spans="1:19" ht="23.25" customHeight="1">
      <c r="A86" s="64"/>
      <c r="B86" s="64"/>
      <c r="C86" s="103"/>
      <c r="D86" s="78" t="s">
        <v>186</v>
      </c>
      <c r="E86" s="69">
        <v>9</v>
      </c>
      <c r="F86" s="4">
        <v>49</v>
      </c>
      <c r="G86" s="4">
        <f t="shared" si="10"/>
        <v>441</v>
      </c>
      <c r="H86" s="4">
        <v>54</v>
      </c>
      <c r="I86" s="4"/>
      <c r="J86" s="4"/>
      <c r="K86" s="4"/>
      <c r="L86" s="4"/>
      <c r="M86" s="79">
        <v>85</v>
      </c>
      <c r="N86" s="4">
        <f t="shared" ref="N86:N102" si="11">E86*M86</f>
        <v>765</v>
      </c>
      <c r="O86" s="10">
        <f t="shared" si="9"/>
        <v>270</v>
      </c>
      <c r="P86" s="4"/>
      <c r="Q86" s="4"/>
      <c r="R86" s="4"/>
      <c r="S86" s="7"/>
    </row>
    <row r="87" spans="1:19" ht="23.25" customHeight="1">
      <c r="A87" s="64"/>
      <c r="B87" s="64"/>
      <c r="C87" s="103"/>
      <c r="D87" s="78" t="s">
        <v>187</v>
      </c>
      <c r="E87" s="69">
        <v>30</v>
      </c>
      <c r="F87" s="4">
        <v>11</v>
      </c>
      <c r="G87" s="4">
        <f t="shared" si="10"/>
        <v>330</v>
      </c>
      <c r="H87" s="4"/>
      <c r="I87" s="4"/>
      <c r="J87" s="4"/>
      <c r="K87" s="4"/>
      <c r="L87" s="4"/>
      <c r="M87" s="79">
        <v>15</v>
      </c>
      <c r="N87" s="4">
        <f t="shared" si="11"/>
        <v>450</v>
      </c>
      <c r="O87" s="10">
        <f t="shared" si="9"/>
        <v>120</v>
      </c>
      <c r="P87" s="4"/>
      <c r="Q87" s="4"/>
      <c r="R87" s="4"/>
      <c r="S87" s="7"/>
    </row>
    <row r="88" spans="1:19" ht="23.25" customHeight="1">
      <c r="A88" s="64"/>
      <c r="B88" s="64"/>
      <c r="C88" s="103"/>
      <c r="D88" s="78" t="s">
        <v>188</v>
      </c>
      <c r="E88" s="69">
        <v>84</v>
      </c>
      <c r="F88" s="4">
        <v>3.8</v>
      </c>
      <c r="G88" s="4">
        <f t="shared" si="10"/>
        <v>319.2</v>
      </c>
      <c r="H88" s="4"/>
      <c r="I88" s="4"/>
      <c r="J88" s="4"/>
      <c r="K88" s="4"/>
      <c r="L88" s="4"/>
      <c r="M88" s="79">
        <v>4.9000000000000004</v>
      </c>
      <c r="N88" s="4">
        <f t="shared" si="11"/>
        <v>411.6</v>
      </c>
      <c r="O88" s="10">
        <f t="shared" si="9"/>
        <v>92.400000000000034</v>
      </c>
      <c r="P88" s="4"/>
      <c r="Q88" s="4"/>
      <c r="R88" s="4"/>
      <c r="S88" s="7"/>
    </row>
    <row r="89" spans="1:19" ht="23.25" customHeight="1">
      <c r="A89" s="64"/>
      <c r="B89" s="64"/>
      <c r="C89" s="103"/>
      <c r="D89" s="80" t="s">
        <v>189</v>
      </c>
      <c r="E89" s="69">
        <v>120</v>
      </c>
      <c r="F89" s="4">
        <v>9</v>
      </c>
      <c r="G89" s="4">
        <f t="shared" si="10"/>
        <v>1080</v>
      </c>
      <c r="H89" s="4"/>
      <c r="I89" s="4"/>
      <c r="J89" s="4"/>
      <c r="K89" s="4"/>
      <c r="L89" s="4"/>
      <c r="M89" s="79">
        <v>12.9</v>
      </c>
      <c r="N89" s="4">
        <f t="shared" si="11"/>
        <v>1548</v>
      </c>
      <c r="O89" s="10">
        <f t="shared" si="9"/>
        <v>468</v>
      </c>
      <c r="P89" s="4"/>
      <c r="Q89" s="4"/>
      <c r="R89" s="4"/>
      <c r="S89" s="7"/>
    </row>
    <row r="90" spans="1:19" ht="23.25" customHeight="1">
      <c r="A90" s="64"/>
      <c r="B90" s="64"/>
      <c r="C90" s="103"/>
      <c r="D90" s="80" t="s">
        <v>202</v>
      </c>
      <c r="E90" s="69">
        <v>144</v>
      </c>
      <c r="F90" s="4">
        <v>3.5</v>
      </c>
      <c r="G90" s="4">
        <f t="shared" si="10"/>
        <v>504</v>
      </c>
      <c r="H90" s="4"/>
      <c r="I90" s="4"/>
      <c r="J90" s="4"/>
      <c r="K90" s="4"/>
      <c r="L90" s="4"/>
      <c r="M90" s="79">
        <v>4.5</v>
      </c>
      <c r="N90" s="4">
        <f t="shared" si="11"/>
        <v>648</v>
      </c>
      <c r="O90" s="10">
        <f t="shared" si="9"/>
        <v>144</v>
      </c>
      <c r="P90" s="4"/>
      <c r="Q90" s="4"/>
      <c r="R90" s="4"/>
      <c r="S90" s="7"/>
    </row>
    <row r="91" spans="1:19" ht="23.25" customHeight="1">
      <c r="A91" s="64"/>
      <c r="B91" s="64"/>
      <c r="C91" s="103"/>
      <c r="D91" s="78" t="s">
        <v>190</v>
      </c>
      <c r="E91" s="69">
        <v>60</v>
      </c>
      <c r="F91" s="4">
        <v>7.3</v>
      </c>
      <c r="G91" s="4">
        <f t="shared" si="10"/>
        <v>438</v>
      </c>
      <c r="H91" s="4"/>
      <c r="I91" s="4"/>
      <c r="J91" s="4"/>
      <c r="K91" s="4"/>
      <c r="L91" s="4"/>
      <c r="M91" s="79">
        <v>17.8</v>
      </c>
      <c r="N91" s="4">
        <f t="shared" si="11"/>
        <v>1068</v>
      </c>
      <c r="O91" s="10">
        <f t="shared" si="9"/>
        <v>630</v>
      </c>
      <c r="P91" s="4"/>
      <c r="Q91" s="4"/>
      <c r="R91" s="4"/>
      <c r="S91" s="7"/>
    </row>
    <row r="92" spans="1:19" ht="23.25" customHeight="1">
      <c r="A92" s="64"/>
      <c r="B92" s="64"/>
      <c r="C92" s="103"/>
      <c r="D92" s="78" t="s">
        <v>191</v>
      </c>
      <c r="E92" s="69">
        <v>2</v>
      </c>
      <c r="F92" s="4">
        <v>124</v>
      </c>
      <c r="G92" s="4">
        <f t="shared" si="10"/>
        <v>248</v>
      </c>
      <c r="H92" s="4"/>
      <c r="I92" s="4"/>
      <c r="J92" s="4"/>
      <c r="K92" s="4"/>
      <c r="L92" s="4"/>
      <c r="M92" s="79">
        <v>156</v>
      </c>
      <c r="N92" s="4">
        <f t="shared" si="11"/>
        <v>312</v>
      </c>
      <c r="O92" s="10">
        <f t="shared" si="9"/>
        <v>64</v>
      </c>
      <c r="P92" s="4"/>
      <c r="Q92" s="4"/>
      <c r="R92" s="4"/>
      <c r="S92" s="7"/>
    </row>
    <row r="93" spans="1:19" ht="23.25" customHeight="1">
      <c r="A93" s="64"/>
      <c r="B93" s="64"/>
      <c r="C93" s="103"/>
      <c r="D93" s="80" t="s">
        <v>192</v>
      </c>
      <c r="E93" s="69">
        <v>3</v>
      </c>
      <c r="F93" s="4">
        <v>90</v>
      </c>
      <c r="G93" s="4">
        <f t="shared" si="10"/>
        <v>270</v>
      </c>
      <c r="H93" s="4"/>
      <c r="I93" s="4"/>
      <c r="J93" s="4"/>
      <c r="K93" s="4"/>
      <c r="L93" s="4"/>
      <c r="M93" s="79">
        <v>119</v>
      </c>
      <c r="N93" s="4">
        <f t="shared" si="11"/>
        <v>357</v>
      </c>
      <c r="O93" s="10">
        <f t="shared" si="9"/>
        <v>87</v>
      </c>
      <c r="P93" s="4"/>
      <c r="Q93" s="4"/>
      <c r="R93" s="4"/>
      <c r="S93" s="7"/>
    </row>
    <row r="94" spans="1:19" ht="23.25" customHeight="1">
      <c r="A94" s="64"/>
      <c r="B94" s="64"/>
      <c r="C94" s="103"/>
      <c r="D94" s="80" t="s">
        <v>193</v>
      </c>
      <c r="E94" s="69">
        <v>3</v>
      </c>
      <c r="F94" s="4">
        <v>85</v>
      </c>
      <c r="G94" s="4">
        <f t="shared" si="10"/>
        <v>255</v>
      </c>
      <c r="H94" s="4"/>
      <c r="I94" s="4"/>
      <c r="J94" s="4"/>
      <c r="K94" s="4"/>
      <c r="L94" s="4"/>
      <c r="M94" s="79">
        <v>127</v>
      </c>
      <c r="N94" s="4">
        <f t="shared" si="11"/>
        <v>381</v>
      </c>
      <c r="O94" s="10">
        <f t="shared" si="9"/>
        <v>126</v>
      </c>
      <c r="P94" s="4"/>
      <c r="Q94" s="4"/>
      <c r="R94" s="4"/>
      <c r="S94" s="7"/>
    </row>
    <row r="95" spans="1:19" ht="23.25" customHeight="1">
      <c r="A95" s="64"/>
      <c r="B95" s="64"/>
      <c r="C95" s="103"/>
      <c r="D95" s="80" t="s">
        <v>194</v>
      </c>
      <c r="E95" s="69">
        <v>4</v>
      </c>
      <c r="F95" s="4">
        <v>106</v>
      </c>
      <c r="G95" s="4">
        <f t="shared" si="10"/>
        <v>424</v>
      </c>
      <c r="H95" s="4"/>
      <c r="I95" s="4"/>
      <c r="J95" s="4"/>
      <c r="K95" s="4"/>
      <c r="L95" s="4"/>
      <c r="M95" s="79">
        <v>137</v>
      </c>
      <c r="N95" s="4">
        <f t="shared" si="11"/>
        <v>548</v>
      </c>
      <c r="O95" s="10">
        <f t="shared" si="9"/>
        <v>124</v>
      </c>
      <c r="P95" s="4"/>
      <c r="Q95" s="4"/>
      <c r="R95" s="4"/>
      <c r="S95" s="7"/>
    </row>
    <row r="96" spans="1:19" ht="23.25" customHeight="1">
      <c r="A96" s="64"/>
      <c r="B96" s="64"/>
      <c r="C96" s="103"/>
      <c r="D96" s="81" t="s">
        <v>195</v>
      </c>
      <c r="E96" s="82">
        <v>10</v>
      </c>
      <c r="F96" s="4">
        <v>50</v>
      </c>
      <c r="G96" s="4">
        <f t="shared" si="10"/>
        <v>500</v>
      </c>
      <c r="H96" s="4"/>
      <c r="I96" s="4"/>
      <c r="J96" s="4"/>
      <c r="K96" s="4"/>
      <c r="L96" s="4"/>
      <c r="M96" s="83">
        <v>84.5</v>
      </c>
      <c r="N96" s="4">
        <f t="shared" si="11"/>
        <v>845</v>
      </c>
      <c r="O96" s="10">
        <f t="shared" si="9"/>
        <v>345</v>
      </c>
      <c r="P96" s="4"/>
      <c r="Q96" s="4"/>
      <c r="R96" s="4"/>
      <c r="S96" s="7"/>
    </row>
    <row r="97" spans="1:19" ht="23.25" customHeight="1">
      <c r="A97" s="64"/>
      <c r="B97" s="64"/>
      <c r="C97" s="103"/>
      <c r="D97" s="81" t="s">
        <v>196</v>
      </c>
      <c r="E97" s="82">
        <v>144</v>
      </c>
      <c r="F97" s="4">
        <v>1</v>
      </c>
      <c r="G97" s="4">
        <f t="shared" si="10"/>
        <v>144</v>
      </c>
      <c r="H97" s="4"/>
      <c r="I97" s="4"/>
      <c r="J97" s="4"/>
      <c r="K97" s="4"/>
      <c r="L97" s="4"/>
      <c r="M97" s="83">
        <v>2.5</v>
      </c>
      <c r="N97" s="4">
        <f t="shared" si="11"/>
        <v>360</v>
      </c>
      <c r="O97" s="10">
        <f t="shared" si="9"/>
        <v>216</v>
      </c>
      <c r="P97" s="4"/>
      <c r="Q97" s="4"/>
      <c r="R97" s="4"/>
      <c r="S97" s="7"/>
    </row>
    <row r="98" spans="1:19" ht="23.25" customHeight="1">
      <c r="A98" s="64"/>
      <c r="B98" s="64"/>
      <c r="C98" s="103"/>
      <c r="D98" s="81" t="s">
        <v>197</v>
      </c>
      <c r="E98" s="82">
        <v>32</v>
      </c>
      <c r="F98" s="4">
        <v>54</v>
      </c>
      <c r="G98" s="4">
        <f t="shared" si="10"/>
        <v>1728</v>
      </c>
      <c r="H98" s="4"/>
      <c r="I98" s="4"/>
      <c r="J98" s="4"/>
      <c r="K98" s="4"/>
      <c r="L98" s="4"/>
      <c r="M98" s="83">
        <v>86</v>
      </c>
      <c r="N98" s="4">
        <f t="shared" si="11"/>
        <v>2752</v>
      </c>
      <c r="O98" s="10">
        <f t="shared" si="9"/>
        <v>1024</v>
      </c>
      <c r="P98" s="4"/>
      <c r="Q98" s="4"/>
      <c r="R98" s="4"/>
      <c r="S98" s="7"/>
    </row>
    <row r="99" spans="1:19" ht="23.25" customHeight="1">
      <c r="A99" s="64"/>
      <c r="B99" s="64"/>
      <c r="C99" s="103"/>
      <c r="D99" s="81" t="s">
        <v>198</v>
      </c>
      <c r="E99" s="82">
        <v>300</v>
      </c>
      <c r="F99" s="4">
        <v>88</v>
      </c>
      <c r="G99" s="4">
        <f t="shared" si="10"/>
        <v>26400</v>
      </c>
      <c r="H99" s="4"/>
      <c r="I99" s="4"/>
      <c r="J99" s="4"/>
      <c r="K99" s="4"/>
      <c r="L99" s="4"/>
      <c r="M99" s="83">
        <v>145</v>
      </c>
      <c r="N99" s="4">
        <f t="shared" si="11"/>
        <v>43500</v>
      </c>
      <c r="O99" s="10">
        <f t="shared" si="9"/>
        <v>17100</v>
      </c>
      <c r="P99" s="4"/>
      <c r="Q99" s="4"/>
      <c r="R99" s="4"/>
      <c r="S99" s="7"/>
    </row>
    <row r="100" spans="1:19" ht="23.25" customHeight="1">
      <c r="A100" s="64"/>
      <c r="B100" s="64"/>
      <c r="C100" s="103"/>
      <c r="D100" s="81" t="s">
        <v>201</v>
      </c>
      <c r="E100" s="82">
        <v>10</v>
      </c>
      <c r="F100" s="4">
        <v>400</v>
      </c>
      <c r="G100" s="4">
        <f t="shared" si="10"/>
        <v>4000</v>
      </c>
      <c r="H100" s="4">
        <v>200</v>
      </c>
      <c r="I100" s="4"/>
      <c r="J100" s="4"/>
      <c r="K100" s="4"/>
      <c r="L100" s="4"/>
      <c r="M100" s="83">
        <v>595</v>
      </c>
      <c r="N100" s="4">
        <f t="shared" si="11"/>
        <v>5950</v>
      </c>
      <c r="O100" s="10">
        <f t="shared" si="9"/>
        <v>1750</v>
      </c>
      <c r="P100" s="4"/>
      <c r="Q100" s="4"/>
      <c r="R100" s="4"/>
      <c r="S100" s="7"/>
    </row>
    <row r="101" spans="1:19" ht="23.25" customHeight="1">
      <c r="A101" s="64"/>
      <c r="B101" s="64"/>
      <c r="C101" s="103"/>
      <c r="D101" s="81" t="s">
        <v>199</v>
      </c>
      <c r="E101" s="82">
        <v>20</v>
      </c>
      <c r="F101" s="4">
        <v>213.5</v>
      </c>
      <c r="G101" s="4">
        <f t="shared" si="10"/>
        <v>4270</v>
      </c>
      <c r="H101" s="4"/>
      <c r="I101" s="4"/>
      <c r="J101" s="4"/>
      <c r="K101" s="4"/>
      <c r="L101" s="4"/>
      <c r="M101" s="83">
        <v>298</v>
      </c>
      <c r="N101" s="4">
        <f t="shared" si="11"/>
        <v>5960</v>
      </c>
      <c r="O101" s="10">
        <f t="shared" si="9"/>
        <v>1690</v>
      </c>
      <c r="P101" s="4"/>
      <c r="Q101" s="4"/>
      <c r="R101" s="4"/>
      <c r="S101" s="7"/>
    </row>
    <row r="102" spans="1:19" ht="23.25" customHeight="1">
      <c r="A102" s="64"/>
      <c r="B102" s="64"/>
      <c r="C102" s="104"/>
      <c r="D102" s="81" t="s">
        <v>200</v>
      </c>
      <c r="E102" s="82">
        <v>6</v>
      </c>
      <c r="F102" s="4">
        <v>164</v>
      </c>
      <c r="G102" s="4">
        <f t="shared" si="10"/>
        <v>984</v>
      </c>
      <c r="H102" s="4">
        <v>45</v>
      </c>
      <c r="I102" s="4"/>
      <c r="J102" s="4"/>
      <c r="K102" s="4"/>
      <c r="L102" s="4"/>
      <c r="M102" s="83">
        <v>286</v>
      </c>
      <c r="N102" s="4">
        <f t="shared" si="11"/>
        <v>1716</v>
      </c>
      <c r="O102" s="10">
        <f t="shared" si="9"/>
        <v>687</v>
      </c>
      <c r="P102" s="4"/>
      <c r="Q102" s="4"/>
      <c r="R102" s="4"/>
      <c r="S102" s="7"/>
    </row>
    <row r="103" spans="1:19" ht="23.25" customHeight="1">
      <c r="A103" s="64"/>
      <c r="B103" s="64"/>
      <c r="C103" s="7"/>
      <c r="D103" s="6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7"/>
    </row>
    <row r="104" spans="1:19" ht="23.25" customHeight="1">
      <c r="A104" s="64"/>
      <c r="B104" s="64"/>
      <c r="C104" s="7"/>
      <c r="D104" s="6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7"/>
    </row>
    <row r="105" spans="1:19" ht="23.25" customHeight="1">
      <c r="A105" s="64"/>
      <c r="B105" s="64"/>
      <c r="C105" s="7"/>
      <c r="D105" s="6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7"/>
    </row>
    <row r="106" spans="1:19" ht="23.25" customHeight="1">
      <c r="A106" s="64"/>
      <c r="B106" s="64"/>
      <c r="C106" s="7"/>
      <c r="D106" s="6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7"/>
    </row>
    <row r="107" spans="1:19" ht="23.25" customHeight="1">
      <c r="A107" s="64"/>
      <c r="B107" s="64"/>
      <c r="C107" s="7"/>
      <c r="D107" s="6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7"/>
    </row>
    <row r="108" spans="1:19" ht="23.25" customHeight="1">
      <c r="A108" s="64"/>
      <c r="B108" s="64"/>
      <c r="C108" s="7"/>
      <c r="D108" s="6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7"/>
    </row>
    <row r="109" spans="1:19" ht="23.25" customHeight="1">
      <c r="A109" s="64"/>
      <c r="B109" s="64"/>
      <c r="C109" s="7"/>
      <c r="D109" s="6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7"/>
    </row>
    <row r="110" spans="1:19" ht="23.25" customHeight="1">
      <c r="A110" s="64"/>
      <c r="B110" s="64"/>
      <c r="C110" s="7"/>
      <c r="D110" s="6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7"/>
    </row>
    <row r="111" spans="1:19" ht="23.25" customHeight="1">
      <c r="A111" s="64"/>
      <c r="B111" s="64"/>
      <c r="C111" s="7"/>
      <c r="D111" s="6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7"/>
    </row>
    <row r="112" spans="1:19" ht="23.25" customHeight="1">
      <c r="A112" s="64"/>
      <c r="B112" s="64"/>
      <c r="C112" s="7"/>
      <c r="D112" s="6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7"/>
    </row>
    <row r="113" spans="1:19" ht="23.25" customHeight="1">
      <c r="A113" s="64"/>
      <c r="B113" s="64"/>
      <c r="C113" s="7"/>
      <c r="D113" s="6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7"/>
    </row>
    <row r="114" spans="1:19" ht="23.25" customHeight="1">
      <c r="A114" s="64"/>
      <c r="B114" s="64"/>
      <c r="C114" s="7"/>
      <c r="D114" s="6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7"/>
    </row>
    <row r="115" spans="1:19" ht="23.25" customHeight="1">
      <c r="A115" s="64"/>
      <c r="B115" s="64"/>
      <c r="C115" s="7"/>
      <c r="D115" s="6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7"/>
    </row>
    <row r="116" spans="1:19" ht="23.25" customHeight="1">
      <c r="A116" s="64"/>
      <c r="B116" s="64"/>
      <c r="C116" s="7"/>
      <c r="D116" s="6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7"/>
    </row>
    <row r="117" spans="1:19" ht="23.25" customHeight="1">
      <c r="A117" s="64"/>
      <c r="B117" s="64"/>
      <c r="C117" s="7"/>
      <c r="D117" s="6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7"/>
    </row>
    <row r="118" spans="1:19" ht="23.25" customHeight="1">
      <c r="A118" s="64"/>
      <c r="B118" s="64"/>
      <c r="C118" s="7"/>
      <c r="D118" s="6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7"/>
    </row>
    <row r="119" spans="1:19" ht="23.25" customHeight="1">
      <c r="A119" s="64"/>
      <c r="B119" s="64"/>
      <c r="C119" s="7"/>
      <c r="D119" s="6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/>
    </row>
    <row r="120" spans="1:19" ht="23.25" customHeight="1">
      <c r="A120" s="64"/>
      <c r="B120" s="64"/>
      <c r="C120" s="7"/>
      <c r="D120" s="6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7"/>
    </row>
    <row r="121" spans="1:19" ht="23.25" customHeight="1">
      <c r="A121" s="64"/>
      <c r="B121" s="64"/>
      <c r="C121" s="7"/>
      <c r="D121" s="6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7"/>
    </row>
    <row r="122" spans="1:19" ht="23.25" customHeight="1">
      <c r="A122" s="64"/>
      <c r="B122" s="64"/>
      <c r="C122" s="7"/>
      <c r="D122" s="6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7"/>
    </row>
    <row r="123" spans="1:19" ht="23.25" customHeight="1">
      <c r="A123" s="64"/>
      <c r="B123" s="64"/>
      <c r="C123" s="7"/>
      <c r="D123" s="6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7"/>
    </row>
    <row r="124" spans="1:19" ht="23.25" customHeight="1">
      <c r="A124" s="64"/>
      <c r="B124" s="64"/>
      <c r="C124" s="7"/>
      <c r="D124" s="6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7"/>
    </row>
    <row r="125" spans="1:19" ht="23.25" customHeight="1">
      <c r="A125" s="64"/>
      <c r="B125" s="64"/>
      <c r="C125" s="7"/>
      <c r="D125" s="6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/>
    </row>
    <row r="126" spans="1:19" ht="23.25" customHeight="1">
      <c r="A126" s="64"/>
      <c r="B126" s="64"/>
      <c r="C126" s="7"/>
      <c r="D126" s="6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7"/>
    </row>
    <row r="127" spans="1:19" ht="23.25" customHeight="1">
      <c r="A127" s="64"/>
      <c r="B127" s="64"/>
      <c r="C127" s="7"/>
      <c r="D127" s="6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7"/>
    </row>
    <row r="128" spans="1:19" ht="23.25" customHeight="1">
      <c r="A128" s="64"/>
      <c r="B128" s="64"/>
      <c r="C128" s="7"/>
      <c r="D128" s="6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7"/>
    </row>
    <row r="129" spans="1:19" ht="23.25" customHeight="1">
      <c r="A129" s="64"/>
      <c r="B129" s="64"/>
      <c r="C129" s="7"/>
      <c r="D129" s="6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7"/>
    </row>
    <row r="130" spans="1:19" ht="23.25" customHeight="1">
      <c r="A130" s="64"/>
      <c r="B130" s="64"/>
      <c r="C130" s="7"/>
      <c r="D130" s="6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7"/>
    </row>
    <row r="131" spans="1:19" ht="23.25" customHeight="1">
      <c r="A131" s="64"/>
      <c r="B131" s="64"/>
      <c r="C131" s="7"/>
      <c r="D131" s="6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7"/>
    </row>
    <row r="132" spans="1:19" ht="23.25" customHeight="1">
      <c r="A132" s="64"/>
      <c r="B132" s="64"/>
      <c r="C132" s="7"/>
      <c r="D132" s="6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7"/>
    </row>
    <row r="133" spans="1:19" ht="23.25" customHeight="1">
      <c r="A133" s="64"/>
      <c r="B133" s="64"/>
      <c r="C133" s="7"/>
      <c r="D133" s="6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7"/>
    </row>
    <row r="134" spans="1:19" ht="23.25" customHeight="1">
      <c r="A134" s="64"/>
      <c r="B134" s="64"/>
      <c r="C134" s="7"/>
      <c r="D134" s="6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7"/>
    </row>
    <row r="135" spans="1:19" ht="23.25" customHeight="1">
      <c r="A135" s="64"/>
      <c r="B135" s="64"/>
      <c r="C135" s="7"/>
      <c r="D135" s="6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7"/>
    </row>
    <row r="136" spans="1:19" ht="23.25" customHeight="1">
      <c r="A136" s="64"/>
      <c r="B136" s="64"/>
      <c r="C136" s="7"/>
      <c r="D136" s="6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7"/>
    </row>
    <row r="137" spans="1:19" ht="23.25" customHeight="1">
      <c r="A137" s="64"/>
      <c r="B137" s="64"/>
      <c r="C137" s="7"/>
      <c r="D137" s="6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7"/>
    </row>
    <row r="138" spans="1:19" ht="23.25" customHeight="1">
      <c r="A138" s="64"/>
      <c r="B138" s="64"/>
      <c r="C138" s="7"/>
      <c r="D138" s="6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7"/>
    </row>
    <row r="139" spans="1:19" ht="23.25" customHeight="1">
      <c r="A139" s="64"/>
      <c r="B139" s="64"/>
      <c r="C139" s="7"/>
      <c r="D139" s="6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7"/>
    </row>
    <row r="140" spans="1:19" ht="23.25" customHeight="1">
      <c r="A140" s="64"/>
      <c r="B140" s="64"/>
      <c r="C140" s="7"/>
      <c r="D140" s="6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7"/>
    </row>
    <row r="141" spans="1:19" ht="23.25" customHeight="1">
      <c r="A141" s="64"/>
      <c r="B141" s="64"/>
      <c r="C141" s="7"/>
      <c r="D141" s="6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7"/>
    </row>
    <row r="142" spans="1:19" ht="23.25" customHeight="1">
      <c r="A142" s="64"/>
      <c r="B142" s="64"/>
      <c r="C142" s="7"/>
      <c r="D142" s="6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7"/>
    </row>
    <row r="143" spans="1:19" ht="23.25" customHeight="1">
      <c r="A143" s="64"/>
      <c r="B143" s="64"/>
      <c r="C143" s="7"/>
      <c r="D143" s="6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7"/>
    </row>
    <row r="144" spans="1:19" ht="23.25" customHeight="1">
      <c r="A144" s="64"/>
      <c r="B144" s="64"/>
      <c r="C144" s="7"/>
      <c r="D144" s="6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7"/>
    </row>
    <row r="145" spans="1:19" ht="23.25" customHeight="1">
      <c r="A145" s="64"/>
      <c r="B145" s="64"/>
      <c r="C145" s="7"/>
      <c r="D145" s="6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7"/>
    </row>
    <row r="146" spans="1:19" ht="23.25" customHeight="1">
      <c r="A146" s="64"/>
      <c r="B146" s="64"/>
      <c r="C146" s="7"/>
      <c r="D146" s="6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7"/>
    </row>
    <row r="147" spans="1:19" ht="23.25" customHeight="1">
      <c r="A147" s="64"/>
      <c r="B147" s="64"/>
      <c r="C147" s="7"/>
      <c r="D147" s="6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7"/>
    </row>
    <row r="148" spans="1:19" ht="23.25" customHeight="1">
      <c r="A148" s="64"/>
      <c r="B148" s="64"/>
      <c r="C148" s="7"/>
      <c r="D148" s="6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7"/>
    </row>
    <row r="149" spans="1:19" ht="23.25" customHeight="1"/>
    <row r="150" spans="1:19" ht="23.25" customHeight="1"/>
    <row r="151" spans="1:19" ht="23.25" customHeight="1"/>
    <row r="152" spans="1:19" ht="23.25" customHeight="1"/>
    <row r="153" spans="1:19" ht="23.25" customHeight="1"/>
    <row r="154" spans="1:19" ht="23.25" customHeight="1"/>
  </sheetData>
  <mergeCells count="53">
    <mergeCell ref="J4:J5"/>
    <mergeCell ref="M4:M5"/>
    <mergeCell ref="N4:N5"/>
    <mergeCell ref="A1:S1"/>
    <mergeCell ref="G4:G5"/>
    <mergeCell ref="O4:O5"/>
    <mergeCell ref="L4:L5"/>
    <mergeCell ref="P4:Q4"/>
    <mergeCell ref="R4:R5"/>
    <mergeCell ref="S4:S5"/>
    <mergeCell ref="A2:S2"/>
    <mergeCell ref="A3:S3"/>
    <mergeCell ref="A4:B4"/>
    <mergeCell ref="C4:C5"/>
    <mergeCell ref="D4:D5"/>
    <mergeCell ref="E4:E5"/>
    <mergeCell ref="F4:F5"/>
    <mergeCell ref="H4:H5"/>
    <mergeCell ref="I4:I5"/>
    <mergeCell ref="C26:C31"/>
    <mergeCell ref="A26:A31"/>
    <mergeCell ref="B26:B31"/>
    <mergeCell ref="C13:C17"/>
    <mergeCell ref="A13:A17"/>
    <mergeCell ref="B13:B17"/>
    <mergeCell ref="C18:C19"/>
    <mergeCell ref="B18:B19"/>
    <mergeCell ref="A18:A19"/>
    <mergeCell ref="C32:C36"/>
    <mergeCell ref="B32:B36"/>
    <mergeCell ref="A32:A36"/>
    <mergeCell ref="C45:C46"/>
    <mergeCell ref="A45:A46"/>
    <mergeCell ref="B45:B46"/>
    <mergeCell ref="C50:C52"/>
    <mergeCell ref="A50:A52"/>
    <mergeCell ref="B50:B52"/>
    <mergeCell ref="C57:C59"/>
    <mergeCell ref="A57:A59"/>
    <mergeCell ref="B57:B59"/>
    <mergeCell ref="C65:C66"/>
    <mergeCell ref="A65:A66"/>
    <mergeCell ref="B65:B66"/>
    <mergeCell ref="C68:C69"/>
    <mergeCell ref="B68:B69"/>
    <mergeCell ref="A68:A69"/>
    <mergeCell ref="C85:C102"/>
    <mergeCell ref="C70:C77"/>
    <mergeCell ref="B70:B77"/>
    <mergeCell ref="A70:A77"/>
    <mergeCell ref="C78:C81"/>
    <mergeCell ref="B78:B81"/>
    <mergeCell ref="A78:A81"/>
  </mergeCells>
  <phoneticPr fontId="3" type="noConversion"/>
  <pageMargins left="0.23622047244094491" right="0.23622047244094491" top="0.98425196850393704" bottom="0.98425196850393704" header="0.51181102362204722" footer="0.51181102362204722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54"/>
  <sheetViews>
    <sheetView workbookViewId="0">
      <selection activeCell="O18" sqref="O18"/>
    </sheetView>
  </sheetViews>
  <sheetFormatPr defaultColWidth="9" defaultRowHeight="13.5"/>
  <cols>
    <col min="1" max="1" width="3.875" style="14" customWidth="1"/>
    <col min="2" max="2" width="4.75" style="14" customWidth="1"/>
    <col min="3" max="3" width="23.125" style="11" customWidth="1"/>
    <col min="4" max="4" width="17" style="11" customWidth="1"/>
    <col min="5" max="5" width="5.75" style="57" customWidth="1"/>
    <col min="6" max="7" width="9" style="30"/>
    <col min="8" max="8" width="9.625" style="52" customWidth="1"/>
    <col min="9" max="9" width="6" style="18" customWidth="1"/>
    <col min="10" max="10" width="6.625" style="18" customWidth="1"/>
    <col min="11" max="12" width="7.875" style="18" customWidth="1"/>
    <col min="13" max="13" width="9" style="52"/>
    <col min="14" max="14" width="9" style="18"/>
    <col min="15" max="15" width="10.25" style="18" customWidth="1"/>
    <col min="16" max="17" width="9" style="18"/>
    <col min="18" max="18" width="6.375" style="18" customWidth="1"/>
    <col min="19" max="19" width="9" style="21"/>
    <col min="20" max="20" width="9" style="1"/>
  </cols>
  <sheetData>
    <row r="1" spans="1:20" s="15" customFormat="1" ht="30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0" ht="20.100000000000001" customHeight="1">
      <c r="A2" s="117">
        <v>43525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2"/>
    </row>
    <row r="3" spans="1:20" ht="20.100000000000001" customHeight="1">
      <c r="A3" s="107" t="s">
        <v>171</v>
      </c>
      <c r="B3" s="106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2"/>
    </row>
    <row r="4" spans="1:20" ht="20.100000000000001" customHeight="1">
      <c r="A4" s="106" t="s">
        <v>1</v>
      </c>
      <c r="B4" s="106"/>
      <c r="C4" s="97" t="s">
        <v>2</v>
      </c>
      <c r="D4" s="97" t="s">
        <v>3</v>
      </c>
      <c r="E4" s="118" t="s">
        <v>4</v>
      </c>
      <c r="F4" s="88" t="s">
        <v>5</v>
      </c>
      <c r="G4" s="85" t="s">
        <v>84</v>
      </c>
      <c r="H4" s="119" t="s">
        <v>6</v>
      </c>
      <c r="I4" s="94" t="s">
        <v>7</v>
      </c>
      <c r="J4" s="94" t="s">
        <v>8</v>
      </c>
      <c r="K4" s="60" t="s">
        <v>9</v>
      </c>
      <c r="L4" s="98" t="s">
        <v>70</v>
      </c>
      <c r="M4" s="119" t="s">
        <v>10</v>
      </c>
      <c r="N4" s="94" t="s">
        <v>11</v>
      </c>
      <c r="O4" s="94" t="s">
        <v>12</v>
      </c>
      <c r="P4" s="106" t="s">
        <v>13</v>
      </c>
      <c r="Q4" s="106"/>
      <c r="R4" s="94" t="s">
        <v>14</v>
      </c>
      <c r="S4" s="97" t="s">
        <v>15</v>
      </c>
      <c r="T4" s="2"/>
    </row>
    <row r="5" spans="1:20" ht="20.100000000000001" customHeight="1">
      <c r="A5" s="60" t="s">
        <v>16</v>
      </c>
      <c r="B5" s="60" t="s">
        <v>17</v>
      </c>
      <c r="C5" s="97"/>
      <c r="D5" s="97"/>
      <c r="E5" s="118"/>
      <c r="F5" s="88"/>
      <c r="G5" s="87"/>
      <c r="H5" s="119"/>
      <c r="I5" s="94"/>
      <c r="J5" s="94"/>
      <c r="K5" s="60" t="s">
        <v>18</v>
      </c>
      <c r="L5" s="99"/>
      <c r="M5" s="119"/>
      <c r="N5" s="94"/>
      <c r="O5" s="94"/>
      <c r="P5" s="10" t="s">
        <v>19</v>
      </c>
      <c r="Q5" s="10" t="s">
        <v>20</v>
      </c>
      <c r="R5" s="94"/>
      <c r="S5" s="97"/>
      <c r="T5" s="2"/>
    </row>
    <row r="6" spans="1:20" ht="28.5" customHeight="1">
      <c r="A6" s="98">
        <v>3</v>
      </c>
      <c r="B6" s="98">
        <v>15</v>
      </c>
      <c r="C6" s="113" t="s">
        <v>172</v>
      </c>
      <c r="D6" s="7" t="s">
        <v>173</v>
      </c>
      <c r="E6" s="54">
        <v>35</v>
      </c>
      <c r="F6" s="26">
        <v>12</v>
      </c>
      <c r="G6" s="26">
        <f>E6*F6</f>
        <v>420</v>
      </c>
      <c r="H6" s="47"/>
      <c r="I6" s="4"/>
      <c r="J6" s="4"/>
      <c r="K6" s="4"/>
      <c r="L6" s="4"/>
      <c r="M6" s="47">
        <v>15</v>
      </c>
      <c r="N6" s="10">
        <f>M6*E6</f>
        <v>525</v>
      </c>
      <c r="O6" s="10">
        <f>N6-L6-K6-J6-I6-H6-G6</f>
        <v>105</v>
      </c>
      <c r="P6" s="10">
        <f>N6</f>
        <v>525</v>
      </c>
      <c r="Q6" s="10"/>
      <c r="R6" s="10"/>
      <c r="S6" s="7" t="s">
        <v>183</v>
      </c>
      <c r="T6" s="2"/>
    </row>
    <row r="7" spans="1:20" ht="20.100000000000001" customHeight="1">
      <c r="A7" s="101"/>
      <c r="B7" s="101"/>
      <c r="C7" s="114"/>
      <c r="D7" s="7" t="s">
        <v>174</v>
      </c>
      <c r="E7" s="54">
        <v>20</v>
      </c>
      <c r="F7" s="26">
        <v>19</v>
      </c>
      <c r="G7" s="26">
        <f t="shared" ref="G7:G16" si="0">E7*F7</f>
        <v>380</v>
      </c>
      <c r="H7" s="47"/>
      <c r="I7" s="4"/>
      <c r="J7" s="4"/>
      <c r="K7" s="4"/>
      <c r="L7" s="4"/>
      <c r="M7" s="47">
        <v>28</v>
      </c>
      <c r="N7" s="10">
        <f t="shared" ref="N7:N16" si="1">M7*E7</f>
        <v>560</v>
      </c>
      <c r="O7" s="10">
        <f t="shared" ref="O7:O16" si="2">N7-L7-K7-J7-I7-H7-G7</f>
        <v>180</v>
      </c>
      <c r="P7" s="10">
        <f t="shared" ref="P7:P17" si="3">N7</f>
        <v>560</v>
      </c>
      <c r="Q7" s="10"/>
      <c r="R7" s="10"/>
      <c r="S7" s="7" t="s">
        <v>183</v>
      </c>
      <c r="T7" s="2"/>
    </row>
    <row r="8" spans="1:20" ht="31.5" customHeight="1">
      <c r="A8" s="101"/>
      <c r="B8" s="101"/>
      <c r="C8" s="114"/>
      <c r="D8" s="19" t="s">
        <v>175</v>
      </c>
      <c r="E8" s="54">
        <v>60</v>
      </c>
      <c r="F8" s="26">
        <v>65</v>
      </c>
      <c r="G8" s="26">
        <f t="shared" si="0"/>
        <v>3900</v>
      </c>
      <c r="H8" s="47"/>
      <c r="I8" s="17"/>
      <c r="J8" s="17"/>
      <c r="K8" s="17"/>
      <c r="L8" s="17"/>
      <c r="M8" s="47">
        <v>80</v>
      </c>
      <c r="N8" s="10">
        <f t="shared" si="1"/>
        <v>4800</v>
      </c>
      <c r="O8" s="10">
        <f t="shared" si="2"/>
        <v>900</v>
      </c>
      <c r="P8" s="10">
        <f t="shared" si="3"/>
        <v>4800</v>
      </c>
      <c r="Q8" s="10"/>
      <c r="R8" s="10"/>
      <c r="S8" s="7" t="s">
        <v>183</v>
      </c>
      <c r="T8" s="2"/>
    </row>
    <row r="9" spans="1:20" ht="29.25" customHeight="1">
      <c r="A9" s="101"/>
      <c r="B9" s="101"/>
      <c r="C9" s="114"/>
      <c r="D9" s="7" t="s">
        <v>176</v>
      </c>
      <c r="E9" s="54">
        <v>2</v>
      </c>
      <c r="F9" s="26">
        <v>89</v>
      </c>
      <c r="G9" s="26">
        <f t="shared" si="0"/>
        <v>178</v>
      </c>
      <c r="H9" s="47"/>
      <c r="I9" s="4"/>
      <c r="J9" s="4"/>
      <c r="K9" s="4"/>
      <c r="L9" s="4"/>
      <c r="M9" s="47">
        <v>140</v>
      </c>
      <c r="N9" s="10">
        <f t="shared" si="1"/>
        <v>280</v>
      </c>
      <c r="O9" s="10">
        <f t="shared" si="2"/>
        <v>102</v>
      </c>
      <c r="P9" s="10">
        <f t="shared" si="3"/>
        <v>280</v>
      </c>
      <c r="Q9" s="10"/>
      <c r="R9" s="10"/>
      <c r="S9" s="7" t="s">
        <v>183</v>
      </c>
      <c r="T9" s="2"/>
    </row>
    <row r="10" spans="1:20" ht="20.100000000000001" customHeight="1">
      <c r="A10" s="101"/>
      <c r="B10" s="101"/>
      <c r="C10" s="114"/>
      <c r="D10" s="19" t="s">
        <v>176</v>
      </c>
      <c r="E10" s="54">
        <v>1</v>
      </c>
      <c r="F10" s="26">
        <v>119</v>
      </c>
      <c r="G10" s="26">
        <f t="shared" si="0"/>
        <v>119</v>
      </c>
      <c r="H10" s="47"/>
      <c r="I10" s="17"/>
      <c r="J10" s="17"/>
      <c r="K10" s="17"/>
      <c r="L10" s="17"/>
      <c r="M10" s="47">
        <v>150</v>
      </c>
      <c r="N10" s="10">
        <f t="shared" si="1"/>
        <v>150</v>
      </c>
      <c r="O10" s="10">
        <f t="shared" si="2"/>
        <v>31</v>
      </c>
      <c r="P10" s="10">
        <f t="shared" si="3"/>
        <v>150</v>
      </c>
      <c r="Q10" s="10"/>
      <c r="R10" s="10"/>
      <c r="S10" s="7" t="s">
        <v>183</v>
      </c>
      <c r="T10" s="2"/>
    </row>
    <row r="11" spans="1:20" ht="20.100000000000001" customHeight="1">
      <c r="A11" s="101"/>
      <c r="B11" s="101"/>
      <c r="C11" s="114"/>
      <c r="D11" s="19" t="s">
        <v>177</v>
      </c>
      <c r="E11" s="54">
        <v>20</v>
      </c>
      <c r="F11" s="26">
        <v>10</v>
      </c>
      <c r="G11" s="26">
        <f t="shared" si="0"/>
        <v>200</v>
      </c>
      <c r="H11" s="47"/>
      <c r="I11" s="17"/>
      <c r="J11" s="17"/>
      <c r="K11" s="17"/>
      <c r="L11" s="17"/>
      <c r="M11" s="47">
        <v>15</v>
      </c>
      <c r="N11" s="10">
        <f t="shared" si="1"/>
        <v>300</v>
      </c>
      <c r="O11" s="10">
        <f t="shared" si="2"/>
        <v>100</v>
      </c>
      <c r="P11" s="10">
        <f t="shared" si="3"/>
        <v>300</v>
      </c>
      <c r="Q11" s="10"/>
      <c r="R11" s="10"/>
      <c r="S11" s="7" t="s">
        <v>183</v>
      </c>
      <c r="T11" s="2"/>
    </row>
    <row r="12" spans="1:20" ht="20.100000000000001" customHeight="1">
      <c r="A12" s="101"/>
      <c r="B12" s="101"/>
      <c r="C12" s="114"/>
      <c r="D12" s="19" t="s">
        <v>178</v>
      </c>
      <c r="E12" s="54">
        <v>10</v>
      </c>
      <c r="F12" s="26">
        <v>125</v>
      </c>
      <c r="G12" s="26">
        <f t="shared" si="0"/>
        <v>1250</v>
      </c>
      <c r="H12" s="47"/>
      <c r="I12" s="17"/>
      <c r="J12" s="17"/>
      <c r="K12" s="17"/>
      <c r="L12" s="17"/>
      <c r="M12" s="47">
        <v>150</v>
      </c>
      <c r="N12" s="10">
        <f t="shared" si="1"/>
        <v>1500</v>
      </c>
      <c r="O12" s="10">
        <f t="shared" si="2"/>
        <v>250</v>
      </c>
      <c r="P12" s="10">
        <f t="shared" si="3"/>
        <v>1500</v>
      </c>
      <c r="Q12" s="10"/>
      <c r="R12" s="10"/>
      <c r="S12" s="7" t="s">
        <v>183</v>
      </c>
      <c r="T12" s="2"/>
    </row>
    <row r="13" spans="1:20" ht="20.100000000000001" customHeight="1">
      <c r="A13" s="101"/>
      <c r="B13" s="101"/>
      <c r="C13" s="114"/>
      <c r="D13" s="19" t="s">
        <v>179</v>
      </c>
      <c r="E13" s="54">
        <v>120</v>
      </c>
      <c r="F13" s="26">
        <v>1.1000000000000001</v>
      </c>
      <c r="G13" s="26">
        <f t="shared" si="0"/>
        <v>132</v>
      </c>
      <c r="H13" s="47"/>
      <c r="I13" s="17"/>
      <c r="J13" s="17"/>
      <c r="K13" s="17"/>
      <c r="L13" s="17"/>
      <c r="M13" s="47">
        <v>2</v>
      </c>
      <c r="N13" s="10">
        <f t="shared" si="1"/>
        <v>240</v>
      </c>
      <c r="O13" s="10">
        <f t="shared" si="2"/>
        <v>108</v>
      </c>
      <c r="P13" s="10">
        <f t="shared" si="3"/>
        <v>240</v>
      </c>
      <c r="Q13" s="10"/>
      <c r="R13" s="10"/>
      <c r="S13" s="7" t="s">
        <v>183</v>
      </c>
      <c r="T13" s="2"/>
    </row>
    <row r="14" spans="1:20" ht="20.100000000000001" customHeight="1">
      <c r="A14" s="101"/>
      <c r="B14" s="101"/>
      <c r="C14" s="114"/>
      <c r="D14" s="19" t="s">
        <v>180</v>
      </c>
      <c r="E14" s="54">
        <v>96</v>
      </c>
      <c r="F14" s="26">
        <v>8.1</v>
      </c>
      <c r="G14" s="26">
        <f t="shared" si="0"/>
        <v>777.59999999999991</v>
      </c>
      <c r="H14" s="59">
        <v>192</v>
      </c>
      <c r="I14" s="17"/>
      <c r="J14" s="17"/>
      <c r="K14" s="17"/>
      <c r="L14" s="17"/>
      <c r="M14" s="47">
        <v>15</v>
      </c>
      <c r="N14" s="10">
        <f t="shared" si="1"/>
        <v>1440</v>
      </c>
      <c r="O14" s="10">
        <f t="shared" si="2"/>
        <v>470.40000000000009</v>
      </c>
      <c r="P14" s="10">
        <f t="shared" si="3"/>
        <v>1440</v>
      </c>
      <c r="Q14" s="10"/>
      <c r="R14" s="10"/>
      <c r="S14" s="7" t="s">
        <v>183</v>
      </c>
      <c r="T14" s="2"/>
    </row>
    <row r="15" spans="1:20" ht="20.100000000000001" customHeight="1">
      <c r="A15" s="101"/>
      <c r="B15" s="101"/>
      <c r="C15" s="114"/>
      <c r="D15" s="8" t="s">
        <v>181</v>
      </c>
      <c r="E15" s="55">
        <v>35</v>
      </c>
      <c r="F15" s="29">
        <v>3.5</v>
      </c>
      <c r="G15" s="26">
        <f t="shared" si="0"/>
        <v>122.5</v>
      </c>
      <c r="H15" s="53"/>
      <c r="I15" s="10"/>
      <c r="J15" s="17"/>
      <c r="K15" s="10"/>
      <c r="L15" s="10"/>
      <c r="M15" s="51">
        <v>7</v>
      </c>
      <c r="N15" s="10">
        <f t="shared" si="1"/>
        <v>245</v>
      </c>
      <c r="O15" s="10">
        <f t="shared" si="2"/>
        <v>122.5</v>
      </c>
      <c r="P15" s="10">
        <f t="shared" si="3"/>
        <v>245</v>
      </c>
      <c r="Q15" s="10"/>
      <c r="R15" s="10"/>
      <c r="S15" s="7" t="s">
        <v>183</v>
      </c>
    </row>
    <row r="16" spans="1:20" ht="20.100000000000001" customHeight="1">
      <c r="A16" s="99"/>
      <c r="B16" s="99"/>
      <c r="C16" s="115"/>
      <c r="D16" s="8" t="s">
        <v>182</v>
      </c>
      <c r="E16" s="56">
        <v>11</v>
      </c>
      <c r="F16" s="29">
        <v>2.5</v>
      </c>
      <c r="G16" s="26">
        <f t="shared" si="0"/>
        <v>27.5</v>
      </c>
      <c r="H16" s="53"/>
      <c r="I16" s="10"/>
      <c r="J16" s="17"/>
      <c r="K16" s="10"/>
      <c r="L16" s="10"/>
      <c r="M16" s="51">
        <v>4.5</v>
      </c>
      <c r="N16" s="10">
        <f t="shared" si="1"/>
        <v>49.5</v>
      </c>
      <c r="O16" s="10">
        <f t="shared" si="2"/>
        <v>22</v>
      </c>
      <c r="P16" s="10">
        <f t="shared" si="3"/>
        <v>49.5</v>
      </c>
      <c r="Q16" s="10"/>
      <c r="R16" s="10"/>
      <c r="S16" s="7" t="s">
        <v>183</v>
      </c>
    </row>
    <row r="17" spans="1:19" ht="20.100000000000001" customHeight="1">
      <c r="A17" s="50"/>
      <c r="B17" s="50"/>
      <c r="C17" s="19"/>
      <c r="D17" s="7"/>
      <c r="E17" s="56"/>
      <c r="F17" s="29"/>
      <c r="G17" s="26"/>
      <c r="H17" s="53"/>
      <c r="I17" s="10"/>
      <c r="J17" s="17"/>
      <c r="K17" s="10"/>
      <c r="L17" s="10"/>
      <c r="M17" s="53"/>
      <c r="N17" s="10">
        <f>SUM(N6:N16)</f>
        <v>10089.5</v>
      </c>
      <c r="O17" s="53">
        <f>SUM(O6:O16)</f>
        <v>2390.9</v>
      </c>
      <c r="P17" s="7">
        <f t="shared" si="3"/>
        <v>10089.5</v>
      </c>
      <c r="Q17" s="10"/>
      <c r="R17" s="10"/>
      <c r="S17" s="7"/>
    </row>
    <row r="18" spans="1:19" ht="20.100000000000001" customHeight="1">
      <c r="A18" s="50"/>
      <c r="B18" s="50"/>
      <c r="C18" s="19"/>
      <c r="D18" s="19"/>
      <c r="E18" s="54"/>
      <c r="F18" s="26"/>
      <c r="G18" s="26"/>
      <c r="H18" s="47"/>
      <c r="I18" s="17"/>
      <c r="J18" s="17"/>
      <c r="K18" s="17"/>
      <c r="L18" s="17"/>
      <c r="M18" s="47"/>
      <c r="N18" s="17"/>
      <c r="O18" s="10"/>
      <c r="P18" s="17"/>
      <c r="Q18" s="17"/>
      <c r="R18" s="17"/>
      <c r="S18" s="19"/>
    </row>
    <row r="19" spans="1:19" ht="20.100000000000001" customHeight="1">
      <c r="A19" s="50"/>
      <c r="B19" s="50"/>
      <c r="C19" s="19"/>
      <c r="D19" s="19"/>
      <c r="E19" s="54"/>
      <c r="F19" s="26"/>
      <c r="G19" s="26"/>
      <c r="H19" s="47"/>
      <c r="I19" s="17"/>
      <c r="J19" s="17"/>
      <c r="K19" s="17"/>
      <c r="L19" s="17"/>
      <c r="M19" s="47"/>
      <c r="N19" s="17"/>
      <c r="O19" s="10"/>
      <c r="P19" s="17"/>
      <c r="Q19" s="17"/>
      <c r="R19" s="17"/>
      <c r="S19" s="19"/>
    </row>
    <row r="20" spans="1:19" ht="20.100000000000001" customHeight="1">
      <c r="A20" s="63"/>
      <c r="B20" s="63"/>
      <c r="C20" s="61"/>
      <c r="D20" s="19"/>
      <c r="E20" s="54"/>
      <c r="F20" s="26"/>
      <c r="G20" s="26"/>
      <c r="H20" s="47"/>
      <c r="I20" s="17"/>
      <c r="J20" s="17"/>
      <c r="K20" s="17"/>
      <c r="L20" s="17"/>
      <c r="M20" s="47"/>
      <c r="N20" s="17"/>
      <c r="O20" s="10"/>
      <c r="P20" s="17"/>
      <c r="Q20" s="17"/>
      <c r="R20" s="17"/>
      <c r="S20" s="19"/>
    </row>
    <row r="21" spans="1:19" ht="20.100000000000001" customHeight="1">
      <c r="A21" s="63"/>
      <c r="B21" s="63"/>
      <c r="C21" s="19"/>
      <c r="D21" s="19"/>
      <c r="E21" s="54"/>
      <c r="F21" s="26"/>
      <c r="G21" s="26"/>
      <c r="H21" s="47"/>
      <c r="I21" s="17"/>
      <c r="J21" s="17"/>
      <c r="K21" s="17"/>
      <c r="L21" s="17"/>
      <c r="M21" s="47"/>
      <c r="N21" s="17"/>
      <c r="O21" s="10"/>
      <c r="P21" s="17"/>
      <c r="Q21" s="17"/>
      <c r="R21" s="17"/>
      <c r="S21" s="19"/>
    </row>
    <row r="22" spans="1:19" ht="20.100000000000001" customHeight="1">
      <c r="A22" s="63"/>
      <c r="B22" s="63"/>
      <c r="C22" s="19"/>
      <c r="D22" s="19"/>
      <c r="E22" s="54"/>
      <c r="F22" s="26"/>
      <c r="G22" s="26"/>
      <c r="H22" s="47"/>
      <c r="I22" s="17"/>
      <c r="J22" s="17"/>
      <c r="K22" s="17"/>
      <c r="L22" s="17"/>
      <c r="M22" s="47"/>
      <c r="N22" s="17"/>
      <c r="O22" s="10"/>
      <c r="P22" s="17"/>
      <c r="Q22" s="17"/>
      <c r="R22" s="17"/>
      <c r="S22" s="19"/>
    </row>
    <row r="23" spans="1:19" ht="20.100000000000001" customHeight="1">
      <c r="A23" s="63"/>
      <c r="B23" s="63"/>
      <c r="C23" s="19"/>
      <c r="D23" s="19"/>
      <c r="E23" s="54"/>
      <c r="F23" s="26"/>
      <c r="G23" s="26"/>
      <c r="H23" s="47"/>
      <c r="I23" s="17"/>
      <c r="J23" s="17"/>
      <c r="K23" s="17"/>
      <c r="L23" s="17"/>
      <c r="M23" s="47"/>
      <c r="N23" s="17"/>
      <c r="O23" s="10"/>
      <c r="P23" s="17"/>
      <c r="Q23" s="17"/>
      <c r="R23" s="17"/>
      <c r="S23" s="19"/>
    </row>
    <row r="24" spans="1:19" ht="20.100000000000001" customHeight="1">
      <c r="A24" s="63"/>
      <c r="B24" s="63"/>
      <c r="C24" s="19"/>
      <c r="D24" s="19"/>
      <c r="E24" s="54"/>
      <c r="F24" s="26"/>
      <c r="G24" s="26"/>
      <c r="H24" s="47"/>
      <c r="I24" s="17"/>
      <c r="J24" s="17"/>
      <c r="K24" s="17"/>
      <c r="L24" s="17"/>
      <c r="M24" s="47"/>
      <c r="N24" s="17"/>
      <c r="O24" s="10"/>
      <c r="P24" s="17"/>
      <c r="Q24" s="17"/>
      <c r="R24" s="17"/>
      <c r="S24" s="19"/>
    </row>
    <row r="25" spans="1:19" ht="20.100000000000001" customHeight="1">
      <c r="A25" s="63"/>
      <c r="B25" s="63"/>
      <c r="C25" s="19"/>
      <c r="D25" s="19"/>
      <c r="E25" s="54"/>
      <c r="F25" s="26"/>
      <c r="G25" s="26"/>
      <c r="H25" s="47"/>
      <c r="I25" s="17"/>
      <c r="J25" s="17"/>
      <c r="K25" s="17"/>
      <c r="L25" s="17"/>
      <c r="M25" s="47"/>
      <c r="N25" s="17"/>
      <c r="O25" s="10"/>
      <c r="P25" s="17"/>
      <c r="Q25" s="17"/>
      <c r="R25" s="17"/>
      <c r="S25" s="19"/>
    </row>
    <row r="26" spans="1:19" ht="20.100000000000001" customHeight="1">
      <c r="A26" s="50"/>
      <c r="B26" s="50"/>
      <c r="C26" s="19"/>
      <c r="D26" s="19"/>
      <c r="E26" s="54"/>
      <c r="F26" s="26"/>
      <c r="G26" s="26"/>
      <c r="H26" s="47"/>
      <c r="I26" s="17"/>
      <c r="J26" s="17"/>
      <c r="K26" s="17"/>
      <c r="L26" s="17"/>
      <c r="M26" s="47"/>
      <c r="N26" s="17"/>
      <c r="O26" s="10"/>
      <c r="P26" s="17"/>
      <c r="Q26" s="17"/>
      <c r="R26" s="17"/>
      <c r="S26" s="19"/>
    </row>
    <row r="27" spans="1:19" ht="20.100000000000001" customHeight="1">
      <c r="A27" s="50"/>
      <c r="B27" s="50"/>
      <c r="C27" s="19"/>
      <c r="D27" s="19"/>
      <c r="E27" s="54"/>
      <c r="F27" s="26"/>
      <c r="G27" s="26"/>
      <c r="H27" s="47"/>
      <c r="I27" s="17"/>
      <c r="J27" s="17"/>
      <c r="K27" s="17"/>
      <c r="L27" s="17"/>
      <c r="M27" s="47"/>
      <c r="N27" s="17"/>
      <c r="O27" s="10"/>
      <c r="P27" s="17"/>
      <c r="Q27" s="17"/>
      <c r="R27" s="17"/>
      <c r="S27" s="19"/>
    </row>
    <row r="28" spans="1:19" ht="20.100000000000001" customHeight="1">
      <c r="A28" s="50"/>
      <c r="B28" s="50"/>
      <c r="C28" s="19"/>
      <c r="D28" s="19"/>
      <c r="E28" s="54"/>
      <c r="F28" s="26"/>
      <c r="G28" s="26"/>
      <c r="H28" s="47"/>
      <c r="I28" s="17"/>
      <c r="J28" s="17"/>
      <c r="K28" s="17"/>
      <c r="L28" s="17"/>
      <c r="M28" s="47"/>
      <c r="N28" s="17"/>
      <c r="O28" s="10"/>
      <c r="P28" s="17"/>
      <c r="Q28" s="17"/>
      <c r="R28" s="17"/>
      <c r="S28" s="19"/>
    </row>
    <row r="29" spans="1:19" ht="20.100000000000001" customHeight="1">
      <c r="A29" s="50"/>
      <c r="B29" s="50"/>
      <c r="C29" s="19"/>
      <c r="D29" s="19"/>
      <c r="E29" s="54"/>
      <c r="F29" s="26"/>
      <c r="G29" s="26"/>
      <c r="H29" s="47"/>
      <c r="I29" s="17"/>
      <c r="J29" s="17"/>
      <c r="K29" s="17"/>
      <c r="L29" s="17"/>
      <c r="M29" s="47"/>
      <c r="N29" s="17"/>
      <c r="O29" s="10"/>
      <c r="P29" s="17"/>
      <c r="Q29" s="17"/>
      <c r="R29" s="17"/>
      <c r="S29" s="19"/>
    </row>
    <row r="30" spans="1:19" ht="20.100000000000001" customHeight="1">
      <c r="A30" s="50"/>
      <c r="B30" s="50"/>
      <c r="C30" s="19"/>
      <c r="D30" s="19"/>
      <c r="E30" s="54"/>
      <c r="F30" s="26"/>
      <c r="G30" s="26"/>
      <c r="H30" s="47"/>
      <c r="I30" s="17"/>
      <c r="J30" s="17"/>
      <c r="K30" s="17"/>
      <c r="L30" s="17"/>
      <c r="M30" s="47"/>
      <c r="N30" s="17"/>
      <c r="O30" s="10"/>
      <c r="P30" s="17"/>
      <c r="Q30" s="17"/>
      <c r="R30" s="17"/>
      <c r="S30" s="19"/>
    </row>
    <row r="31" spans="1:19" ht="20.100000000000001" customHeight="1">
      <c r="A31" s="50"/>
      <c r="B31" s="50"/>
      <c r="C31" s="19"/>
      <c r="D31" s="19"/>
      <c r="E31" s="54"/>
      <c r="F31" s="26"/>
      <c r="G31" s="26"/>
      <c r="H31" s="47"/>
      <c r="I31" s="17"/>
      <c r="J31" s="17"/>
      <c r="K31" s="17"/>
      <c r="L31" s="17"/>
      <c r="M31" s="47"/>
      <c r="N31" s="17"/>
      <c r="O31" s="10"/>
      <c r="P31" s="17"/>
      <c r="Q31" s="17"/>
      <c r="R31" s="17"/>
      <c r="S31" s="19"/>
    </row>
    <row r="32" spans="1:19" ht="20.100000000000001" customHeight="1">
      <c r="A32" s="110"/>
      <c r="B32" s="110"/>
      <c r="C32" s="113"/>
      <c r="D32" s="19"/>
      <c r="E32" s="54"/>
      <c r="F32" s="26"/>
      <c r="G32" s="26"/>
      <c r="H32" s="47"/>
      <c r="I32" s="17"/>
      <c r="J32" s="17"/>
      <c r="K32" s="17"/>
      <c r="L32" s="17"/>
      <c r="M32" s="47"/>
      <c r="N32" s="17"/>
      <c r="O32" s="10"/>
      <c r="P32" s="17"/>
      <c r="Q32" s="17"/>
      <c r="R32" s="17"/>
      <c r="S32" s="19"/>
    </row>
    <row r="33" spans="1:19" ht="20.100000000000001" customHeight="1">
      <c r="A33" s="111"/>
      <c r="B33" s="111"/>
      <c r="C33" s="114"/>
      <c r="D33" s="19"/>
      <c r="E33" s="54"/>
      <c r="F33" s="26"/>
      <c r="G33" s="26"/>
      <c r="H33" s="47"/>
      <c r="I33" s="17"/>
      <c r="J33" s="17"/>
      <c r="K33" s="17"/>
      <c r="L33" s="17"/>
      <c r="M33" s="47"/>
      <c r="N33" s="17"/>
      <c r="O33" s="10"/>
      <c r="P33" s="17"/>
      <c r="Q33" s="17"/>
      <c r="R33" s="17"/>
      <c r="S33" s="19"/>
    </row>
    <row r="34" spans="1:19" ht="20.100000000000001" customHeight="1">
      <c r="A34" s="111"/>
      <c r="B34" s="111"/>
      <c r="C34" s="114"/>
      <c r="D34" s="19"/>
      <c r="E34" s="54"/>
      <c r="F34" s="26"/>
      <c r="G34" s="26"/>
      <c r="H34" s="47"/>
      <c r="I34" s="17"/>
      <c r="J34" s="17"/>
      <c r="K34" s="17"/>
      <c r="L34" s="17"/>
      <c r="M34" s="47"/>
      <c r="N34" s="17"/>
      <c r="O34" s="10"/>
      <c r="P34" s="17"/>
      <c r="Q34" s="17"/>
      <c r="R34" s="17"/>
      <c r="S34" s="19"/>
    </row>
    <row r="35" spans="1:19" ht="20.100000000000001" customHeight="1">
      <c r="A35" s="111"/>
      <c r="B35" s="111"/>
      <c r="C35" s="114"/>
      <c r="D35" s="19"/>
      <c r="E35" s="54"/>
      <c r="F35" s="26"/>
      <c r="G35" s="26"/>
      <c r="H35" s="47"/>
      <c r="I35" s="17"/>
      <c r="J35" s="17"/>
      <c r="K35" s="17"/>
      <c r="L35" s="17"/>
      <c r="M35" s="47"/>
      <c r="N35" s="17"/>
      <c r="O35" s="10"/>
      <c r="P35" s="17"/>
      <c r="Q35" s="17"/>
      <c r="R35" s="17"/>
      <c r="S35" s="19"/>
    </row>
    <row r="36" spans="1:19" ht="20.100000000000001" customHeight="1">
      <c r="A36" s="112"/>
      <c r="B36" s="112"/>
      <c r="C36" s="115"/>
      <c r="D36" s="19"/>
      <c r="E36" s="54"/>
      <c r="F36" s="26"/>
      <c r="G36" s="26"/>
      <c r="H36" s="47"/>
      <c r="I36" s="17"/>
      <c r="J36" s="17"/>
      <c r="K36" s="17"/>
      <c r="L36" s="17"/>
      <c r="M36" s="47"/>
      <c r="N36" s="17"/>
      <c r="O36" s="10"/>
      <c r="P36" s="17"/>
      <c r="Q36" s="17"/>
      <c r="R36" s="17"/>
      <c r="S36" s="19"/>
    </row>
    <row r="37" spans="1:19" ht="20.25" customHeight="1">
      <c r="A37" s="63"/>
      <c r="B37" s="63"/>
      <c r="C37" s="19"/>
      <c r="D37" s="19"/>
      <c r="E37" s="54"/>
      <c r="F37" s="26"/>
      <c r="G37" s="26"/>
      <c r="H37" s="47"/>
      <c r="I37" s="17"/>
      <c r="J37" s="17"/>
      <c r="K37" s="17"/>
      <c r="L37" s="17"/>
      <c r="M37" s="47"/>
      <c r="N37" s="17"/>
      <c r="O37" s="10"/>
      <c r="P37" s="17"/>
      <c r="Q37" s="17"/>
      <c r="R37" s="17"/>
      <c r="S37" s="19"/>
    </row>
    <row r="38" spans="1:19" ht="20.25" customHeight="1">
      <c r="A38" s="63"/>
      <c r="B38" s="63"/>
      <c r="C38" s="19"/>
      <c r="D38" s="19"/>
      <c r="E38" s="54"/>
      <c r="F38" s="26"/>
      <c r="G38" s="26"/>
      <c r="H38" s="47"/>
      <c r="I38" s="17"/>
      <c r="J38" s="17"/>
      <c r="K38" s="17"/>
      <c r="L38" s="17"/>
      <c r="M38" s="47"/>
      <c r="N38" s="17"/>
      <c r="O38" s="10"/>
      <c r="P38" s="17"/>
      <c r="Q38" s="17"/>
      <c r="R38" s="17"/>
      <c r="S38" s="19"/>
    </row>
    <row r="39" spans="1:19" ht="20.25" customHeight="1">
      <c r="A39" s="63"/>
      <c r="B39" s="63"/>
      <c r="C39" s="19"/>
      <c r="D39" s="19"/>
      <c r="E39" s="54"/>
      <c r="F39" s="26"/>
      <c r="G39" s="26"/>
      <c r="H39" s="47"/>
      <c r="I39" s="17"/>
      <c r="J39" s="17"/>
      <c r="K39" s="17"/>
      <c r="L39" s="17"/>
      <c r="M39" s="47"/>
      <c r="N39" s="17"/>
      <c r="O39" s="10"/>
      <c r="P39" s="17"/>
      <c r="Q39" s="17"/>
      <c r="R39" s="17"/>
      <c r="S39" s="19"/>
    </row>
    <row r="40" spans="1:19" ht="20.25" customHeight="1">
      <c r="A40" s="63"/>
      <c r="B40" s="63"/>
      <c r="C40" s="19"/>
      <c r="D40" s="19"/>
      <c r="E40" s="54"/>
      <c r="F40" s="26"/>
      <c r="G40" s="26"/>
      <c r="H40" s="47"/>
      <c r="I40" s="17"/>
      <c r="J40" s="17"/>
      <c r="K40" s="17"/>
      <c r="L40" s="17"/>
      <c r="M40" s="47"/>
      <c r="N40" s="17"/>
      <c r="O40" s="10"/>
      <c r="P40" s="17"/>
      <c r="Q40" s="17"/>
      <c r="R40" s="17"/>
      <c r="S40" s="19"/>
    </row>
    <row r="41" spans="1:19" ht="20.25" customHeight="1">
      <c r="A41" s="63"/>
      <c r="B41" s="63"/>
      <c r="C41" s="19"/>
      <c r="D41" s="19"/>
      <c r="E41" s="54"/>
      <c r="F41" s="26"/>
      <c r="G41" s="26"/>
      <c r="H41" s="47"/>
      <c r="I41" s="17"/>
      <c r="J41" s="17"/>
      <c r="K41" s="17"/>
      <c r="L41" s="17"/>
      <c r="M41" s="47"/>
      <c r="N41" s="17"/>
      <c r="O41" s="10"/>
      <c r="P41" s="17"/>
      <c r="Q41" s="17"/>
      <c r="R41" s="17"/>
      <c r="S41" s="19"/>
    </row>
    <row r="42" spans="1:19" ht="20.25" customHeight="1">
      <c r="A42" s="63"/>
      <c r="B42" s="63"/>
      <c r="C42" s="19"/>
      <c r="D42" s="19"/>
      <c r="E42" s="54"/>
      <c r="F42" s="26"/>
      <c r="G42" s="26"/>
      <c r="H42" s="47"/>
      <c r="I42" s="17"/>
      <c r="J42" s="17"/>
      <c r="K42" s="17"/>
      <c r="L42" s="17"/>
      <c r="M42" s="47"/>
      <c r="N42" s="17"/>
      <c r="O42" s="10"/>
      <c r="P42" s="17"/>
      <c r="Q42" s="17"/>
      <c r="R42" s="17"/>
      <c r="S42" s="19"/>
    </row>
    <row r="43" spans="1:19" ht="20.25" customHeight="1">
      <c r="A43" s="63"/>
      <c r="B43" s="63"/>
      <c r="C43" s="19"/>
      <c r="D43" s="19"/>
      <c r="E43" s="54"/>
      <c r="F43" s="26"/>
      <c r="G43" s="26"/>
      <c r="H43" s="47"/>
      <c r="I43" s="17"/>
      <c r="J43" s="17"/>
      <c r="K43" s="17"/>
      <c r="L43" s="17"/>
      <c r="M43" s="47"/>
      <c r="N43" s="17"/>
      <c r="O43" s="10"/>
      <c r="P43" s="17"/>
      <c r="Q43" s="17"/>
      <c r="R43" s="17"/>
      <c r="S43" s="19"/>
    </row>
    <row r="44" spans="1:19" ht="20.100000000000001" customHeight="1">
      <c r="A44" s="63"/>
      <c r="B44" s="63"/>
      <c r="D44" s="19"/>
      <c r="E44" s="54"/>
      <c r="F44" s="26"/>
      <c r="G44" s="26"/>
      <c r="H44" s="47"/>
      <c r="I44" s="17"/>
      <c r="J44" s="17"/>
      <c r="K44" s="17"/>
      <c r="L44" s="17"/>
      <c r="M44" s="47"/>
      <c r="N44" s="17"/>
      <c r="O44" s="10"/>
      <c r="P44" s="17"/>
      <c r="Q44" s="17"/>
      <c r="R44" s="17"/>
      <c r="S44" s="19"/>
    </row>
    <row r="45" spans="1:19" ht="20.25" customHeight="1">
      <c r="A45" s="110"/>
      <c r="B45" s="110"/>
      <c r="C45" s="113"/>
      <c r="D45" s="19"/>
      <c r="E45" s="54"/>
      <c r="F45" s="26"/>
      <c r="G45" s="26"/>
      <c r="H45" s="47"/>
      <c r="I45" s="17"/>
      <c r="J45" s="17"/>
      <c r="K45" s="17"/>
      <c r="L45" s="17"/>
      <c r="M45" s="47"/>
      <c r="N45" s="17"/>
      <c r="O45" s="10"/>
      <c r="P45" s="17"/>
      <c r="Q45" s="17"/>
      <c r="R45" s="17"/>
      <c r="S45" s="19"/>
    </row>
    <row r="46" spans="1:19" ht="20.25" customHeight="1">
      <c r="A46" s="112"/>
      <c r="B46" s="112"/>
      <c r="C46" s="115"/>
      <c r="D46" s="19"/>
      <c r="E46" s="54"/>
      <c r="F46" s="26"/>
      <c r="G46" s="26"/>
      <c r="H46" s="47"/>
      <c r="I46" s="17"/>
      <c r="J46" s="17"/>
      <c r="K46" s="17"/>
      <c r="L46" s="17"/>
      <c r="M46" s="47"/>
      <c r="N46" s="17"/>
      <c r="O46" s="10"/>
      <c r="P46" s="17"/>
      <c r="Q46" s="17"/>
      <c r="R46" s="17"/>
      <c r="S46" s="19"/>
    </row>
    <row r="47" spans="1:19" ht="20.25" customHeight="1">
      <c r="A47" s="63"/>
      <c r="B47" s="63"/>
      <c r="C47" s="19"/>
      <c r="D47" s="19"/>
      <c r="E47" s="54"/>
      <c r="F47" s="26"/>
      <c r="G47" s="26"/>
      <c r="H47" s="47"/>
      <c r="I47" s="17"/>
      <c r="J47" s="17"/>
      <c r="K47" s="17"/>
      <c r="L47" s="17"/>
      <c r="M47" s="47"/>
      <c r="N47" s="17"/>
      <c r="O47" s="10"/>
      <c r="P47" s="17"/>
      <c r="Q47" s="17"/>
      <c r="R47" s="17"/>
      <c r="S47" s="19"/>
    </row>
    <row r="48" spans="1:19" ht="20.25" customHeight="1">
      <c r="A48" s="63"/>
      <c r="B48" s="63"/>
      <c r="C48" s="19"/>
      <c r="D48" s="19"/>
      <c r="E48" s="54"/>
      <c r="F48" s="26"/>
      <c r="G48" s="26"/>
      <c r="H48" s="47"/>
      <c r="I48" s="17"/>
      <c r="J48" s="17"/>
      <c r="K48" s="17"/>
      <c r="L48" s="17"/>
      <c r="M48" s="47"/>
      <c r="N48" s="17"/>
      <c r="O48" s="10"/>
      <c r="P48" s="17"/>
      <c r="Q48" s="17"/>
      <c r="R48" s="17"/>
      <c r="S48" s="19"/>
    </row>
    <row r="49" spans="1:19" ht="20.25" customHeight="1">
      <c r="A49" s="62"/>
      <c r="B49" s="62"/>
      <c r="C49" s="49"/>
      <c r="D49" s="19"/>
      <c r="E49" s="54"/>
      <c r="F49" s="26"/>
      <c r="G49" s="26"/>
      <c r="H49" s="47"/>
      <c r="I49" s="17"/>
      <c r="J49" s="17"/>
      <c r="K49" s="17"/>
      <c r="L49" s="17"/>
      <c r="M49" s="47"/>
      <c r="N49" s="17"/>
      <c r="O49" s="10"/>
      <c r="P49" s="17"/>
      <c r="Q49" s="17"/>
      <c r="R49" s="17"/>
      <c r="S49" s="19"/>
    </row>
    <row r="50" spans="1:19" ht="20.25" customHeight="1">
      <c r="A50" s="110"/>
      <c r="B50" s="110"/>
      <c r="C50" s="113"/>
      <c r="D50" s="19"/>
      <c r="E50" s="54"/>
      <c r="F50" s="26"/>
      <c r="G50" s="26"/>
      <c r="H50" s="47"/>
      <c r="I50" s="17"/>
      <c r="J50" s="17"/>
      <c r="K50" s="17"/>
      <c r="L50" s="17"/>
      <c r="M50" s="47"/>
      <c r="N50" s="17"/>
      <c r="O50" s="10"/>
      <c r="P50" s="17"/>
      <c r="Q50" s="17"/>
      <c r="R50" s="17"/>
      <c r="S50" s="19"/>
    </row>
    <row r="51" spans="1:19" ht="20.25" customHeight="1">
      <c r="A51" s="111"/>
      <c r="B51" s="111"/>
      <c r="C51" s="114"/>
      <c r="D51" s="19"/>
      <c r="E51" s="54"/>
      <c r="F51" s="26"/>
      <c r="G51" s="26"/>
      <c r="H51" s="47"/>
      <c r="I51" s="17"/>
      <c r="J51" s="17"/>
      <c r="K51" s="17"/>
      <c r="L51" s="17"/>
      <c r="M51" s="47"/>
      <c r="N51" s="17"/>
      <c r="O51" s="10"/>
      <c r="P51" s="17"/>
      <c r="Q51" s="17"/>
      <c r="R51" s="17"/>
      <c r="S51" s="19"/>
    </row>
    <row r="52" spans="1:19" ht="20.25" customHeight="1">
      <c r="A52" s="112"/>
      <c r="B52" s="112"/>
      <c r="C52" s="115"/>
      <c r="D52" s="19"/>
      <c r="E52" s="54"/>
      <c r="F52" s="26"/>
      <c r="G52" s="26"/>
      <c r="H52" s="47"/>
      <c r="I52" s="17"/>
      <c r="J52" s="17"/>
      <c r="K52" s="17"/>
      <c r="L52" s="17"/>
      <c r="M52" s="47"/>
      <c r="N52" s="17"/>
      <c r="O52" s="10"/>
      <c r="P52" s="17"/>
      <c r="Q52" s="17"/>
      <c r="R52" s="17"/>
      <c r="S52" s="19"/>
    </row>
    <row r="53" spans="1:19" ht="20.25" customHeight="1">
      <c r="A53" s="63"/>
      <c r="B53" s="63"/>
      <c r="C53" s="19"/>
      <c r="D53" s="19"/>
      <c r="E53" s="54"/>
      <c r="F53" s="26"/>
      <c r="G53" s="26"/>
      <c r="H53" s="47"/>
      <c r="I53" s="17"/>
      <c r="J53" s="17"/>
      <c r="K53" s="17"/>
      <c r="L53" s="17"/>
      <c r="M53" s="47"/>
      <c r="N53" s="17"/>
      <c r="O53" s="10"/>
      <c r="P53" s="17"/>
      <c r="Q53" s="17"/>
      <c r="R53" s="17"/>
      <c r="S53" s="19"/>
    </row>
    <row r="54" spans="1:19" ht="20.25" customHeight="1">
      <c r="A54" s="63"/>
      <c r="B54" s="63"/>
      <c r="C54" s="19"/>
      <c r="D54" s="19"/>
      <c r="E54" s="54"/>
      <c r="F54" s="26"/>
      <c r="G54" s="26"/>
      <c r="H54" s="47"/>
      <c r="I54" s="17"/>
      <c r="J54" s="17"/>
      <c r="K54" s="17"/>
      <c r="L54" s="17"/>
      <c r="M54" s="47"/>
      <c r="N54" s="17"/>
      <c r="O54" s="10"/>
      <c r="P54" s="17"/>
      <c r="Q54" s="17"/>
      <c r="R54" s="17"/>
      <c r="S54" s="19"/>
    </row>
    <row r="55" spans="1:19" ht="20.25" customHeight="1">
      <c r="A55" s="63"/>
      <c r="B55" s="63"/>
      <c r="C55" s="19"/>
      <c r="D55" s="19"/>
      <c r="E55" s="54"/>
      <c r="F55" s="26"/>
      <c r="G55" s="26"/>
      <c r="H55" s="47"/>
      <c r="I55" s="17"/>
      <c r="J55" s="17"/>
      <c r="K55" s="17"/>
      <c r="L55" s="17"/>
      <c r="M55" s="47"/>
      <c r="N55" s="17"/>
      <c r="O55" s="10"/>
      <c r="P55" s="17"/>
      <c r="Q55" s="17"/>
      <c r="R55" s="17"/>
      <c r="S55" s="19"/>
    </row>
    <row r="56" spans="1:19" ht="20.25" customHeight="1">
      <c r="A56" s="62"/>
      <c r="B56" s="62"/>
      <c r="C56" s="49"/>
      <c r="D56" s="19"/>
      <c r="E56" s="54"/>
      <c r="F56" s="26"/>
      <c r="G56" s="26"/>
      <c r="H56" s="47"/>
      <c r="I56" s="17"/>
      <c r="J56" s="17"/>
      <c r="K56" s="17"/>
      <c r="L56" s="17"/>
      <c r="M56" s="47"/>
      <c r="N56" s="17"/>
      <c r="O56" s="10"/>
      <c r="P56" s="17"/>
      <c r="Q56" s="17"/>
      <c r="R56" s="17"/>
      <c r="S56" s="19"/>
    </row>
    <row r="57" spans="1:19" ht="20.25" customHeight="1">
      <c r="A57" s="110"/>
      <c r="B57" s="110"/>
      <c r="C57" s="113"/>
      <c r="D57" s="19"/>
      <c r="E57" s="54"/>
      <c r="F57" s="26"/>
      <c r="G57" s="26"/>
      <c r="H57" s="47"/>
      <c r="I57" s="17"/>
      <c r="J57" s="17"/>
      <c r="K57" s="17"/>
      <c r="L57" s="17"/>
      <c r="M57" s="47"/>
      <c r="N57" s="17"/>
      <c r="O57" s="10"/>
      <c r="P57" s="17"/>
      <c r="Q57" s="17"/>
      <c r="R57" s="17"/>
      <c r="S57" s="19"/>
    </row>
    <row r="58" spans="1:19" ht="20.25" customHeight="1">
      <c r="A58" s="111"/>
      <c r="B58" s="111"/>
      <c r="C58" s="114"/>
      <c r="D58" s="19"/>
      <c r="E58" s="54"/>
      <c r="F58" s="26"/>
      <c r="G58" s="26"/>
      <c r="H58" s="47"/>
      <c r="I58" s="17"/>
      <c r="J58" s="17"/>
      <c r="K58" s="17"/>
      <c r="L58" s="17"/>
      <c r="M58" s="47"/>
      <c r="N58" s="17"/>
      <c r="O58" s="10"/>
      <c r="P58" s="17"/>
      <c r="Q58" s="17"/>
      <c r="R58" s="17"/>
      <c r="S58" s="19"/>
    </row>
    <row r="59" spans="1:19" ht="20.25" customHeight="1">
      <c r="A59" s="112"/>
      <c r="B59" s="112"/>
      <c r="C59" s="115"/>
      <c r="D59" s="19"/>
      <c r="E59" s="54"/>
      <c r="F59" s="26"/>
      <c r="G59" s="26"/>
      <c r="H59" s="47"/>
      <c r="I59" s="17"/>
      <c r="J59" s="17"/>
      <c r="K59" s="17"/>
      <c r="L59" s="17"/>
      <c r="M59" s="47"/>
      <c r="N59" s="17"/>
      <c r="O59" s="10"/>
      <c r="P59" s="17"/>
      <c r="Q59" s="17"/>
      <c r="R59" s="17"/>
      <c r="S59" s="19"/>
    </row>
    <row r="60" spans="1:19" ht="20.25" customHeight="1">
      <c r="A60" s="63"/>
      <c r="B60" s="63"/>
      <c r="C60" s="19"/>
      <c r="D60" s="19"/>
      <c r="E60" s="54"/>
      <c r="F60" s="26"/>
      <c r="G60" s="26"/>
      <c r="H60" s="47"/>
      <c r="I60" s="17"/>
      <c r="J60" s="17"/>
      <c r="K60" s="17"/>
      <c r="L60" s="17"/>
      <c r="M60" s="47"/>
      <c r="N60" s="17"/>
      <c r="O60" s="10"/>
      <c r="P60" s="17"/>
      <c r="Q60" s="17"/>
      <c r="R60" s="17"/>
      <c r="S60" s="19"/>
    </row>
    <row r="61" spans="1:19" ht="20.25" customHeight="1">
      <c r="A61" s="63"/>
      <c r="B61" s="63"/>
      <c r="C61" s="19"/>
      <c r="D61" s="19"/>
      <c r="E61" s="54"/>
      <c r="F61" s="26"/>
      <c r="G61" s="26"/>
      <c r="H61" s="47"/>
      <c r="I61" s="17"/>
      <c r="J61" s="17"/>
      <c r="K61" s="17"/>
      <c r="L61" s="17"/>
      <c r="M61" s="47"/>
      <c r="N61" s="17"/>
      <c r="O61" s="10"/>
      <c r="P61" s="17"/>
      <c r="Q61" s="17"/>
      <c r="R61" s="17"/>
      <c r="S61" s="19"/>
    </row>
    <row r="62" spans="1:19" ht="20.25" customHeight="1">
      <c r="A62" s="63"/>
      <c r="B62" s="63"/>
      <c r="C62" s="19"/>
      <c r="D62" s="19"/>
      <c r="E62" s="54"/>
      <c r="F62" s="26"/>
      <c r="G62" s="26"/>
      <c r="H62" s="47"/>
      <c r="I62" s="17"/>
      <c r="J62" s="17"/>
      <c r="K62" s="17"/>
      <c r="L62" s="17"/>
      <c r="M62" s="47"/>
      <c r="N62" s="17"/>
      <c r="O62" s="10"/>
      <c r="P62" s="17"/>
      <c r="Q62" s="17"/>
      <c r="R62" s="17"/>
      <c r="S62" s="19"/>
    </row>
    <row r="63" spans="1:19" ht="20.25" customHeight="1">
      <c r="A63" s="63"/>
      <c r="B63" s="63"/>
      <c r="C63" s="19"/>
      <c r="D63" s="19"/>
      <c r="E63" s="54"/>
      <c r="F63" s="26"/>
      <c r="G63" s="26"/>
      <c r="H63" s="47"/>
      <c r="I63" s="17"/>
      <c r="J63" s="17"/>
      <c r="K63" s="17"/>
      <c r="L63" s="17"/>
      <c r="M63" s="47"/>
      <c r="N63" s="17"/>
      <c r="O63" s="10"/>
      <c r="P63" s="17"/>
      <c r="Q63" s="17"/>
      <c r="R63" s="17"/>
      <c r="S63" s="19"/>
    </row>
    <row r="64" spans="1:19" ht="20.25" customHeight="1">
      <c r="A64" s="63"/>
      <c r="B64" s="63"/>
      <c r="C64" s="19"/>
      <c r="D64" s="19"/>
      <c r="E64" s="54"/>
      <c r="F64" s="26"/>
      <c r="G64" s="26"/>
      <c r="H64" s="47"/>
      <c r="I64" s="17"/>
      <c r="J64" s="17"/>
      <c r="K64" s="17"/>
      <c r="L64" s="17"/>
      <c r="M64" s="47"/>
      <c r="N64" s="17"/>
      <c r="O64" s="10"/>
      <c r="P64" s="17"/>
      <c r="Q64" s="17"/>
      <c r="R64" s="17"/>
      <c r="S64" s="19"/>
    </row>
    <row r="65" spans="1:19" ht="20.25" customHeight="1">
      <c r="A65" s="110"/>
      <c r="B65" s="110"/>
      <c r="C65" s="113"/>
      <c r="D65" s="19"/>
      <c r="E65" s="54"/>
      <c r="F65" s="26"/>
      <c r="G65" s="26"/>
      <c r="H65" s="47"/>
      <c r="I65" s="17"/>
      <c r="J65" s="17"/>
      <c r="K65" s="17"/>
      <c r="L65" s="17"/>
      <c r="M65" s="47"/>
      <c r="N65" s="17"/>
      <c r="O65" s="10"/>
      <c r="P65" s="17"/>
      <c r="Q65" s="17"/>
      <c r="R65" s="17"/>
      <c r="S65" s="19"/>
    </row>
    <row r="66" spans="1:19" ht="20.25" customHeight="1">
      <c r="A66" s="112"/>
      <c r="B66" s="112"/>
      <c r="C66" s="115"/>
      <c r="D66" s="19"/>
      <c r="E66" s="54"/>
      <c r="F66" s="26"/>
      <c r="G66" s="26"/>
      <c r="H66" s="47"/>
      <c r="I66" s="17"/>
      <c r="J66" s="17"/>
      <c r="K66" s="17"/>
      <c r="L66" s="17"/>
      <c r="M66" s="47"/>
      <c r="N66" s="17"/>
      <c r="O66" s="10"/>
      <c r="P66" s="17"/>
      <c r="Q66" s="17"/>
      <c r="R66" s="17"/>
      <c r="S66" s="19"/>
    </row>
    <row r="67" spans="1:19" ht="20.25" customHeight="1">
      <c r="A67" s="63"/>
      <c r="B67" s="63"/>
      <c r="C67" s="19"/>
      <c r="D67" s="19"/>
      <c r="E67" s="54"/>
      <c r="F67" s="26"/>
      <c r="G67" s="26"/>
      <c r="H67" s="47"/>
      <c r="I67" s="17"/>
      <c r="J67" s="17"/>
      <c r="K67" s="17"/>
      <c r="L67" s="17"/>
      <c r="M67" s="47"/>
      <c r="N67" s="17"/>
      <c r="O67" s="10"/>
      <c r="P67" s="17"/>
      <c r="Q67" s="17"/>
      <c r="R67" s="17"/>
      <c r="S67" s="19"/>
    </row>
    <row r="68" spans="1:19" ht="20.25" customHeight="1">
      <c r="A68" s="116"/>
      <c r="B68" s="116"/>
      <c r="C68" s="100"/>
      <c r="D68" s="58"/>
      <c r="E68" s="54"/>
      <c r="F68" s="26"/>
      <c r="G68" s="26"/>
      <c r="H68" s="47"/>
      <c r="I68" s="17"/>
      <c r="J68" s="17"/>
      <c r="K68" s="17"/>
      <c r="L68" s="17"/>
      <c r="M68" s="47"/>
      <c r="N68" s="17"/>
      <c r="O68" s="10"/>
      <c r="P68" s="17"/>
      <c r="Q68" s="17"/>
      <c r="R68" s="17"/>
      <c r="S68" s="19"/>
    </row>
    <row r="69" spans="1:19" ht="20.25" customHeight="1">
      <c r="A69" s="116"/>
      <c r="B69" s="116"/>
      <c r="C69" s="100"/>
      <c r="E69" s="54"/>
      <c r="F69" s="26"/>
      <c r="G69" s="26"/>
      <c r="H69" s="47"/>
      <c r="I69" s="17"/>
      <c r="J69" s="17"/>
      <c r="K69" s="17"/>
      <c r="L69" s="17"/>
      <c r="M69" s="47"/>
      <c r="N69" s="17"/>
      <c r="O69" s="10"/>
      <c r="P69" s="17"/>
      <c r="Q69" s="17"/>
      <c r="R69" s="17"/>
      <c r="S69" s="19"/>
    </row>
    <row r="70" spans="1:19" ht="20.25" customHeight="1">
      <c r="A70" s="110"/>
      <c r="B70" s="110"/>
      <c r="C70" s="113"/>
      <c r="D70" s="19"/>
      <c r="E70" s="54"/>
      <c r="F70" s="26"/>
      <c r="G70" s="26"/>
      <c r="H70" s="47"/>
      <c r="I70" s="17"/>
      <c r="J70" s="17"/>
      <c r="K70" s="17"/>
      <c r="L70" s="17"/>
      <c r="M70" s="47"/>
      <c r="N70" s="17"/>
      <c r="O70" s="10"/>
      <c r="P70" s="17"/>
      <c r="Q70" s="17"/>
      <c r="R70" s="17"/>
      <c r="S70" s="19"/>
    </row>
    <row r="71" spans="1:19" ht="20.25" customHeight="1">
      <c r="A71" s="111"/>
      <c r="B71" s="111"/>
      <c r="C71" s="114"/>
      <c r="D71" s="19"/>
      <c r="E71" s="54"/>
      <c r="F71" s="26"/>
      <c r="G71" s="26"/>
      <c r="H71" s="47"/>
      <c r="I71" s="17"/>
      <c r="J71" s="17"/>
      <c r="K71" s="17"/>
      <c r="L71" s="17"/>
      <c r="M71" s="47"/>
      <c r="N71" s="17"/>
      <c r="O71" s="10"/>
      <c r="P71" s="17"/>
      <c r="Q71" s="17"/>
      <c r="R71" s="17"/>
      <c r="S71" s="19"/>
    </row>
    <row r="72" spans="1:19" ht="20.25" customHeight="1">
      <c r="A72" s="111"/>
      <c r="B72" s="111"/>
      <c r="C72" s="114"/>
      <c r="D72" s="19"/>
      <c r="E72" s="54"/>
      <c r="F72" s="26"/>
      <c r="G72" s="26"/>
      <c r="H72" s="47"/>
      <c r="I72" s="17"/>
      <c r="J72" s="17"/>
      <c r="K72" s="17"/>
      <c r="L72" s="17"/>
      <c r="M72" s="47"/>
      <c r="N72" s="17"/>
      <c r="O72" s="10"/>
      <c r="P72" s="17"/>
      <c r="Q72" s="17"/>
      <c r="R72" s="17"/>
      <c r="S72" s="19"/>
    </row>
    <row r="73" spans="1:19" ht="23.25" customHeight="1">
      <c r="A73" s="111"/>
      <c r="B73" s="111"/>
      <c r="C73" s="114"/>
      <c r="D73" s="19"/>
      <c r="E73" s="54"/>
      <c r="F73" s="26"/>
      <c r="G73" s="26"/>
      <c r="H73" s="47"/>
      <c r="I73" s="17"/>
      <c r="J73" s="17"/>
      <c r="K73" s="17"/>
      <c r="L73" s="17"/>
      <c r="M73" s="47"/>
      <c r="N73" s="17"/>
      <c r="O73" s="10"/>
      <c r="P73" s="17"/>
      <c r="Q73" s="17"/>
      <c r="R73" s="17"/>
      <c r="S73" s="19"/>
    </row>
    <row r="74" spans="1:19" ht="23.25" customHeight="1">
      <c r="A74" s="111"/>
      <c r="B74" s="111"/>
      <c r="C74" s="114"/>
      <c r="D74" s="19"/>
      <c r="E74" s="54"/>
      <c r="F74" s="26"/>
      <c r="G74" s="26"/>
      <c r="H74" s="47"/>
      <c r="I74" s="17"/>
      <c r="J74" s="17"/>
      <c r="K74" s="17"/>
      <c r="L74" s="17"/>
      <c r="M74" s="47"/>
      <c r="N74" s="17"/>
      <c r="O74" s="10"/>
      <c r="P74" s="17"/>
      <c r="Q74" s="17"/>
      <c r="R74" s="17"/>
      <c r="S74" s="19"/>
    </row>
    <row r="75" spans="1:19" ht="23.25" customHeight="1">
      <c r="A75" s="111"/>
      <c r="B75" s="111"/>
      <c r="C75" s="114"/>
      <c r="D75" s="19"/>
      <c r="E75" s="54"/>
      <c r="F75" s="26"/>
      <c r="G75" s="26"/>
      <c r="H75" s="47"/>
      <c r="I75" s="17"/>
      <c r="J75" s="17"/>
      <c r="K75" s="17"/>
      <c r="L75" s="17"/>
      <c r="M75" s="47"/>
      <c r="N75" s="17"/>
      <c r="O75" s="10"/>
      <c r="P75" s="17"/>
      <c r="Q75" s="17"/>
      <c r="R75" s="17"/>
      <c r="S75" s="19"/>
    </row>
    <row r="76" spans="1:19" ht="23.25" customHeight="1">
      <c r="A76" s="111"/>
      <c r="B76" s="111"/>
      <c r="C76" s="114"/>
      <c r="D76" s="19"/>
      <c r="E76" s="54"/>
      <c r="F76" s="26"/>
      <c r="G76" s="26"/>
      <c r="H76" s="47"/>
      <c r="I76" s="17"/>
      <c r="J76" s="17"/>
      <c r="K76" s="17"/>
      <c r="L76" s="17"/>
      <c r="M76" s="47"/>
      <c r="N76" s="17"/>
      <c r="O76" s="10"/>
      <c r="P76" s="17"/>
      <c r="Q76" s="17"/>
      <c r="R76" s="17"/>
      <c r="S76" s="19"/>
    </row>
    <row r="77" spans="1:19" ht="23.25" customHeight="1">
      <c r="A77" s="112"/>
      <c r="B77" s="112"/>
      <c r="C77" s="115"/>
      <c r="D77" s="19"/>
      <c r="E77" s="54"/>
      <c r="F77" s="26"/>
      <c r="G77" s="26"/>
      <c r="H77" s="47"/>
      <c r="I77" s="17"/>
      <c r="J77" s="17"/>
      <c r="K77" s="17"/>
      <c r="L77" s="17"/>
      <c r="M77" s="47"/>
      <c r="N77" s="17"/>
      <c r="O77" s="10"/>
      <c r="P77" s="17"/>
      <c r="Q77" s="17"/>
      <c r="R77" s="17"/>
      <c r="S77" s="19"/>
    </row>
    <row r="78" spans="1:19" ht="23.25" customHeight="1">
      <c r="A78" s="110"/>
      <c r="B78" s="110"/>
      <c r="C78" s="113"/>
      <c r="D78" s="19"/>
      <c r="E78" s="54"/>
      <c r="F78" s="26"/>
      <c r="G78" s="26"/>
      <c r="H78" s="47"/>
      <c r="I78" s="17"/>
      <c r="J78" s="17"/>
      <c r="K78" s="17"/>
      <c r="L78" s="17"/>
      <c r="M78" s="47"/>
      <c r="N78" s="17"/>
      <c r="O78" s="10"/>
      <c r="P78" s="17"/>
      <c r="Q78" s="17"/>
      <c r="R78" s="17"/>
      <c r="S78" s="19"/>
    </row>
    <row r="79" spans="1:19" ht="23.25" customHeight="1">
      <c r="A79" s="111"/>
      <c r="B79" s="111"/>
      <c r="C79" s="114"/>
      <c r="D79" s="19"/>
      <c r="E79" s="54"/>
      <c r="F79" s="26"/>
      <c r="G79" s="26"/>
      <c r="H79" s="47"/>
      <c r="I79" s="17"/>
      <c r="J79" s="17"/>
      <c r="K79" s="17"/>
      <c r="L79" s="17"/>
      <c r="M79" s="47"/>
      <c r="N79" s="17"/>
      <c r="O79" s="10"/>
      <c r="P79" s="17"/>
      <c r="Q79" s="17"/>
      <c r="R79" s="17"/>
      <c r="S79" s="19"/>
    </row>
    <row r="80" spans="1:19" ht="23.25" customHeight="1">
      <c r="A80" s="111"/>
      <c r="B80" s="111"/>
      <c r="C80" s="114"/>
      <c r="D80" s="19"/>
      <c r="E80" s="54"/>
      <c r="F80" s="26"/>
      <c r="G80" s="26"/>
      <c r="H80" s="47"/>
      <c r="I80" s="17"/>
      <c r="J80" s="17"/>
      <c r="K80" s="17"/>
      <c r="L80" s="17"/>
      <c r="M80" s="47"/>
      <c r="N80" s="17"/>
      <c r="O80" s="10"/>
      <c r="P80" s="17"/>
      <c r="Q80" s="17"/>
      <c r="R80" s="17"/>
      <c r="S80" s="19"/>
    </row>
    <row r="81" spans="1:19" ht="23.25" customHeight="1">
      <c r="A81" s="112"/>
      <c r="B81" s="112"/>
      <c r="C81" s="115"/>
      <c r="D81" s="19"/>
      <c r="E81" s="54"/>
      <c r="F81" s="26"/>
      <c r="G81" s="26"/>
      <c r="H81" s="47"/>
      <c r="I81" s="17"/>
      <c r="J81" s="17"/>
      <c r="K81" s="17"/>
      <c r="L81" s="17"/>
      <c r="M81" s="47"/>
      <c r="N81" s="17"/>
      <c r="O81" s="17"/>
      <c r="P81" s="17"/>
      <c r="Q81" s="17"/>
      <c r="R81" s="17"/>
      <c r="S81" s="19"/>
    </row>
    <row r="82" spans="1:19" ht="23.25" customHeight="1">
      <c r="A82" s="63"/>
      <c r="B82" s="63"/>
      <c r="C82" s="19"/>
      <c r="D82" s="19"/>
      <c r="E82" s="54"/>
      <c r="F82" s="26"/>
      <c r="G82" s="26"/>
      <c r="H82" s="47"/>
      <c r="I82" s="17"/>
      <c r="J82" s="17"/>
      <c r="K82" s="17"/>
      <c r="L82" s="17"/>
      <c r="M82" s="47"/>
      <c r="N82" s="17"/>
      <c r="O82" s="17"/>
      <c r="P82" s="17"/>
      <c r="Q82" s="17"/>
      <c r="R82" s="17"/>
      <c r="S82" s="19"/>
    </row>
    <row r="83" spans="1:19" ht="23.25" customHeight="1">
      <c r="A83" s="63"/>
      <c r="B83" s="63"/>
      <c r="C83" s="19"/>
      <c r="D83" s="19"/>
      <c r="E83" s="54"/>
      <c r="F83" s="26"/>
      <c r="G83" s="26"/>
      <c r="H83" s="47"/>
      <c r="I83" s="17"/>
      <c r="J83" s="17"/>
      <c r="K83" s="17"/>
      <c r="L83" s="17"/>
      <c r="M83" s="47"/>
      <c r="N83" s="17"/>
      <c r="O83" s="17"/>
      <c r="P83" s="17"/>
      <c r="Q83" s="17"/>
      <c r="R83" s="17"/>
      <c r="S83" s="19"/>
    </row>
    <row r="84" spans="1:19" ht="23.25" customHeight="1">
      <c r="A84" s="63"/>
      <c r="B84" s="63"/>
      <c r="C84" s="19"/>
      <c r="D84" s="19"/>
      <c r="E84" s="54"/>
      <c r="F84" s="26"/>
      <c r="G84" s="26"/>
      <c r="H84" s="47"/>
      <c r="I84" s="17"/>
      <c r="J84" s="17"/>
      <c r="K84" s="17"/>
      <c r="L84" s="17"/>
      <c r="M84" s="47"/>
      <c r="N84" s="17"/>
      <c r="O84" s="17"/>
      <c r="P84" s="17"/>
      <c r="Q84" s="17"/>
      <c r="R84" s="17"/>
      <c r="S84" s="19"/>
    </row>
    <row r="85" spans="1:19" ht="23.25" customHeight="1">
      <c r="A85" s="63"/>
      <c r="B85" s="63"/>
      <c r="C85" s="19"/>
      <c r="D85" s="19"/>
      <c r="E85" s="54"/>
      <c r="F85" s="26"/>
      <c r="G85" s="26"/>
      <c r="H85" s="47"/>
      <c r="I85" s="17"/>
      <c r="J85" s="17"/>
      <c r="K85" s="17"/>
      <c r="L85" s="17"/>
      <c r="M85" s="47"/>
      <c r="N85" s="17"/>
      <c r="O85" s="17"/>
      <c r="P85" s="17"/>
      <c r="Q85" s="17"/>
      <c r="R85" s="17"/>
      <c r="S85" s="19"/>
    </row>
    <row r="86" spans="1:19" ht="23.25" customHeight="1">
      <c r="A86" s="63"/>
      <c r="B86" s="63"/>
      <c r="C86" s="19"/>
      <c r="D86" s="19"/>
      <c r="E86" s="54"/>
      <c r="F86" s="26"/>
      <c r="G86" s="26"/>
      <c r="H86" s="47"/>
      <c r="I86" s="17"/>
      <c r="J86" s="17"/>
      <c r="K86" s="17"/>
      <c r="L86" s="17"/>
      <c r="M86" s="47"/>
      <c r="N86" s="17"/>
      <c r="O86" s="17"/>
      <c r="P86" s="17"/>
      <c r="Q86" s="17"/>
      <c r="R86" s="17"/>
      <c r="S86" s="19"/>
    </row>
    <row r="87" spans="1:19" ht="23.25" customHeight="1">
      <c r="A87" s="63"/>
      <c r="B87" s="63"/>
      <c r="C87" s="19"/>
      <c r="D87" s="19"/>
      <c r="E87" s="54"/>
      <c r="F87" s="26"/>
      <c r="G87" s="26"/>
      <c r="H87" s="47"/>
      <c r="I87" s="17"/>
      <c r="J87" s="17"/>
      <c r="K87" s="17"/>
      <c r="L87" s="17"/>
      <c r="M87" s="47"/>
      <c r="N87" s="17"/>
      <c r="O87" s="17"/>
      <c r="P87" s="17"/>
      <c r="Q87" s="17"/>
      <c r="R87" s="17"/>
      <c r="S87" s="19"/>
    </row>
    <row r="88" spans="1:19" ht="23.25" customHeight="1">
      <c r="A88" s="63"/>
      <c r="B88" s="63"/>
      <c r="C88" s="19"/>
      <c r="D88" s="19"/>
      <c r="E88" s="54"/>
      <c r="F88" s="26"/>
      <c r="G88" s="26"/>
      <c r="H88" s="47"/>
      <c r="I88" s="17"/>
      <c r="J88" s="17"/>
      <c r="K88" s="17"/>
      <c r="L88" s="17"/>
      <c r="M88" s="47"/>
      <c r="N88" s="17"/>
      <c r="O88" s="17"/>
      <c r="P88" s="17"/>
      <c r="Q88" s="17"/>
      <c r="R88" s="17"/>
      <c r="S88" s="19"/>
    </row>
    <row r="89" spans="1:19" ht="23.25" customHeight="1">
      <c r="A89" s="63"/>
      <c r="B89" s="63"/>
      <c r="C89" s="19"/>
      <c r="D89" s="19"/>
      <c r="E89" s="54"/>
      <c r="F89" s="26"/>
      <c r="G89" s="26"/>
      <c r="H89" s="47"/>
      <c r="I89" s="17"/>
      <c r="J89" s="17"/>
      <c r="K89" s="17"/>
      <c r="L89" s="17"/>
      <c r="M89" s="47"/>
      <c r="N89" s="17"/>
      <c r="O89" s="17"/>
      <c r="P89" s="17"/>
      <c r="Q89" s="17"/>
      <c r="R89" s="17"/>
      <c r="S89" s="19"/>
    </row>
    <row r="90" spans="1:19" ht="23.25" customHeight="1">
      <c r="A90" s="63"/>
      <c r="B90" s="63"/>
      <c r="C90" s="19"/>
      <c r="D90" s="19"/>
      <c r="E90" s="54"/>
      <c r="F90" s="26"/>
      <c r="G90" s="26"/>
      <c r="H90" s="47"/>
      <c r="I90" s="17"/>
      <c r="J90" s="17"/>
      <c r="K90" s="17"/>
      <c r="L90" s="17"/>
      <c r="M90" s="47"/>
      <c r="N90" s="17"/>
      <c r="O90" s="17"/>
      <c r="P90" s="17"/>
      <c r="Q90" s="17"/>
      <c r="R90" s="17"/>
      <c r="S90" s="19"/>
    </row>
    <row r="91" spans="1:19" ht="23.25" customHeight="1">
      <c r="A91" s="63"/>
      <c r="B91" s="63"/>
      <c r="C91" s="19"/>
      <c r="D91" s="19"/>
      <c r="E91" s="54"/>
      <c r="F91" s="26"/>
      <c r="G91" s="26"/>
      <c r="H91" s="47"/>
      <c r="I91" s="17"/>
      <c r="J91" s="17"/>
      <c r="K91" s="17"/>
      <c r="L91" s="17"/>
      <c r="M91" s="47"/>
      <c r="N91" s="17"/>
      <c r="O91" s="17"/>
      <c r="P91" s="17"/>
      <c r="Q91" s="17"/>
      <c r="R91" s="17"/>
      <c r="S91" s="19"/>
    </row>
    <row r="92" spans="1:19" ht="23.25" customHeight="1">
      <c r="A92" s="63"/>
      <c r="B92" s="63"/>
      <c r="C92" s="19"/>
      <c r="D92" s="19"/>
      <c r="E92" s="54"/>
      <c r="F92" s="26"/>
      <c r="G92" s="26"/>
      <c r="H92" s="47"/>
      <c r="I92" s="17"/>
      <c r="J92" s="17"/>
      <c r="K92" s="17"/>
      <c r="L92" s="17"/>
      <c r="M92" s="47"/>
      <c r="N92" s="17"/>
      <c r="O92" s="17"/>
      <c r="P92" s="17"/>
      <c r="Q92" s="17"/>
      <c r="R92" s="17"/>
      <c r="S92" s="19"/>
    </row>
    <row r="93" spans="1:19" ht="23.25" customHeight="1">
      <c r="A93" s="63"/>
      <c r="B93" s="63"/>
      <c r="C93" s="19"/>
      <c r="D93" s="19"/>
      <c r="E93" s="54"/>
      <c r="F93" s="26"/>
      <c r="G93" s="26"/>
      <c r="H93" s="47"/>
      <c r="I93" s="17"/>
      <c r="J93" s="17"/>
      <c r="K93" s="17"/>
      <c r="L93" s="17"/>
      <c r="M93" s="47"/>
      <c r="N93" s="17"/>
      <c r="O93" s="17"/>
      <c r="P93" s="17"/>
      <c r="Q93" s="17"/>
      <c r="R93" s="17"/>
      <c r="S93" s="19"/>
    </row>
    <row r="94" spans="1:19" ht="23.25" customHeight="1">
      <c r="A94" s="63"/>
      <c r="B94" s="63"/>
      <c r="C94" s="19"/>
      <c r="D94" s="19"/>
      <c r="E94" s="54"/>
      <c r="F94" s="26"/>
      <c r="G94" s="26"/>
      <c r="H94" s="47"/>
      <c r="I94" s="17"/>
      <c r="J94" s="17"/>
      <c r="K94" s="17"/>
      <c r="L94" s="17"/>
      <c r="M94" s="47"/>
      <c r="N94" s="17"/>
      <c r="O94" s="17"/>
      <c r="P94" s="17"/>
      <c r="Q94" s="17"/>
      <c r="R94" s="17"/>
      <c r="S94" s="19"/>
    </row>
    <row r="95" spans="1:19" ht="23.25" customHeight="1">
      <c r="A95" s="63"/>
      <c r="B95" s="63"/>
      <c r="C95" s="19"/>
      <c r="D95" s="19"/>
      <c r="E95" s="54"/>
      <c r="F95" s="26"/>
      <c r="G95" s="26"/>
      <c r="H95" s="47"/>
      <c r="I95" s="17"/>
      <c r="J95" s="17"/>
      <c r="K95" s="17"/>
      <c r="L95" s="17"/>
      <c r="M95" s="47"/>
      <c r="N95" s="17"/>
      <c r="O95" s="17"/>
      <c r="P95" s="17"/>
      <c r="Q95" s="17"/>
      <c r="R95" s="17"/>
      <c r="S95" s="19"/>
    </row>
    <row r="96" spans="1:19" ht="23.25" customHeight="1">
      <c r="A96" s="63"/>
      <c r="B96" s="63"/>
      <c r="C96" s="19"/>
      <c r="D96" s="19"/>
      <c r="E96" s="54"/>
      <c r="F96" s="26"/>
      <c r="G96" s="26"/>
      <c r="H96" s="47"/>
      <c r="I96" s="17"/>
      <c r="J96" s="17"/>
      <c r="K96" s="17"/>
      <c r="L96" s="17"/>
      <c r="M96" s="47"/>
      <c r="N96" s="17"/>
      <c r="O96" s="17"/>
      <c r="P96" s="17"/>
      <c r="Q96" s="17"/>
      <c r="R96" s="17"/>
      <c r="S96" s="19"/>
    </row>
    <row r="97" spans="1:19" ht="23.25" customHeight="1">
      <c r="A97" s="63"/>
      <c r="B97" s="63"/>
      <c r="C97" s="19"/>
      <c r="D97" s="19"/>
      <c r="E97" s="54"/>
      <c r="F97" s="26"/>
      <c r="G97" s="26"/>
      <c r="H97" s="47"/>
      <c r="I97" s="17"/>
      <c r="J97" s="17"/>
      <c r="K97" s="17"/>
      <c r="L97" s="17"/>
      <c r="M97" s="47"/>
      <c r="N97" s="17"/>
      <c r="O97" s="17"/>
      <c r="P97" s="17"/>
      <c r="Q97" s="17"/>
      <c r="R97" s="17"/>
      <c r="S97" s="19"/>
    </row>
    <row r="98" spans="1:19" ht="23.25" customHeight="1">
      <c r="A98" s="63"/>
      <c r="B98" s="63"/>
      <c r="C98" s="19"/>
      <c r="D98" s="19"/>
      <c r="E98" s="54"/>
      <c r="F98" s="26"/>
      <c r="G98" s="26"/>
      <c r="H98" s="47"/>
      <c r="I98" s="17"/>
      <c r="J98" s="17"/>
      <c r="K98" s="17"/>
      <c r="L98" s="17"/>
      <c r="M98" s="47"/>
      <c r="N98" s="17"/>
      <c r="O98" s="17"/>
      <c r="P98" s="17"/>
      <c r="Q98" s="17"/>
      <c r="R98" s="17"/>
      <c r="S98" s="19"/>
    </row>
    <row r="99" spans="1:19" ht="23.25" customHeight="1">
      <c r="A99" s="63"/>
      <c r="B99" s="63"/>
      <c r="C99" s="19"/>
      <c r="D99" s="19"/>
      <c r="E99" s="54"/>
      <c r="F99" s="26"/>
      <c r="G99" s="26"/>
      <c r="H99" s="47"/>
      <c r="I99" s="17"/>
      <c r="J99" s="17"/>
      <c r="K99" s="17"/>
      <c r="L99" s="17"/>
      <c r="M99" s="47"/>
      <c r="N99" s="17"/>
      <c r="O99" s="17"/>
      <c r="P99" s="17"/>
      <c r="Q99" s="17"/>
      <c r="R99" s="17"/>
      <c r="S99" s="19"/>
    </row>
    <row r="100" spans="1:19" ht="23.25" customHeight="1">
      <c r="A100" s="63"/>
      <c r="B100" s="63"/>
      <c r="C100" s="19"/>
      <c r="D100" s="19"/>
      <c r="E100" s="54"/>
      <c r="F100" s="26"/>
      <c r="G100" s="26"/>
      <c r="H100" s="47"/>
      <c r="I100" s="17"/>
      <c r="J100" s="17"/>
      <c r="K100" s="17"/>
      <c r="L100" s="17"/>
      <c r="M100" s="47"/>
      <c r="N100" s="17"/>
      <c r="O100" s="17"/>
      <c r="P100" s="17"/>
      <c r="Q100" s="17"/>
      <c r="R100" s="17"/>
      <c r="S100" s="19"/>
    </row>
    <row r="101" spans="1:19" ht="23.25" customHeight="1">
      <c r="A101" s="63"/>
      <c r="B101" s="63"/>
      <c r="C101" s="19"/>
      <c r="D101" s="19"/>
      <c r="E101" s="54"/>
      <c r="F101" s="26"/>
      <c r="G101" s="26"/>
      <c r="H101" s="47"/>
      <c r="I101" s="17"/>
      <c r="J101" s="17"/>
      <c r="K101" s="17"/>
      <c r="L101" s="17"/>
      <c r="M101" s="47"/>
      <c r="N101" s="17"/>
      <c r="O101" s="17"/>
      <c r="P101" s="17"/>
      <c r="Q101" s="17"/>
      <c r="R101" s="17"/>
      <c r="S101" s="19"/>
    </row>
    <row r="102" spans="1:19" ht="23.25" customHeight="1">
      <c r="A102" s="63"/>
      <c r="B102" s="63"/>
      <c r="C102" s="19"/>
      <c r="D102" s="19"/>
      <c r="E102" s="54"/>
      <c r="F102" s="26"/>
      <c r="G102" s="26"/>
      <c r="H102" s="47"/>
      <c r="I102" s="17"/>
      <c r="J102" s="17"/>
      <c r="K102" s="17"/>
      <c r="L102" s="17"/>
      <c r="M102" s="47"/>
      <c r="N102" s="17"/>
      <c r="O102" s="17"/>
      <c r="P102" s="17"/>
      <c r="Q102" s="17"/>
      <c r="R102" s="17"/>
      <c r="S102" s="19"/>
    </row>
    <row r="103" spans="1:19" ht="23.25" customHeight="1">
      <c r="A103" s="63"/>
      <c r="B103" s="63"/>
      <c r="C103" s="19"/>
      <c r="D103" s="19"/>
      <c r="E103" s="54"/>
      <c r="F103" s="26"/>
      <c r="G103" s="26"/>
      <c r="H103" s="47"/>
      <c r="I103" s="17"/>
      <c r="J103" s="17"/>
      <c r="K103" s="17"/>
      <c r="L103" s="17"/>
      <c r="M103" s="47"/>
      <c r="N103" s="17"/>
      <c r="O103" s="17"/>
      <c r="P103" s="17"/>
      <c r="Q103" s="17"/>
      <c r="R103" s="17"/>
      <c r="S103" s="19"/>
    </row>
    <row r="104" spans="1:19" ht="23.25" customHeight="1">
      <c r="A104" s="63"/>
      <c r="B104" s="63"/>
      <c r="C104" s="19"/>
      <c r="D104" s="19"/>
      <c r="E104" s="54"/>
      <c r="F104" s="26"/>
      <c r="G104" s="26"/>
      <c r="H104" s="47"/>
      <c r="I104" s="17"/>
      <c r="J104" s="17"/>
      <c r="K104" s="17"/>
      <c r="L104" s="17"/>
      <c r="M104" s="47"/>
      <c r="N104" s="17"/>
      <c r="O104" s="17"/>
      <c r="P104" s="17"/>
      <c r="Q104" s="17"/>
      <c r="R104" s="17"/>
      <c r="S104" s="19"/>
    </row>
    <row r="105" spans="1:19" ht="23.25" customHeight="1">
      <c r="A105" s="63"/>
      <c r="B105" s="63"/>
      <c r="C105" s="19"/>
      <c r="D105" s="19"/>
      <c r="E105" s="54"/>
      <c r="F105" s="26"/>
      <c r="G105" s="26"/>
      <c r="H105" s="47"/>
      <c r="I105" s="17"/>
      <c r="J105" s="17"/>
      <c r="K105" s="17"/>
      <c r="L105" s="17"/>
      <c r="M105" s="47"/>
      <c r="N105" s="17"/>
      <c r="O105" s="17"/>
      <c r="P105" s="17"/>
      <c r="Q105" s="17"/>
      <c r="R105" s="17"/>
      <c r="S105" s="19"/>
    </row>
    <row r="106" spans="1:19" ht="23.25" customHeight="1">
      <c r="A106" s="63"/>
      <c r="B106" s="63"/>
      <c r="C106" s="19"/>
      <c r="D106" s="19"/>
      <c r="E106" s="54"/>
      <c r="F106" s="26"/>
      <c r="G106" s="26"/>
      <c r="H106" s="47"/>
      <c r="I106" s="17"/>
      <c r="J106" s="17"/>
      <c r="K106" s="17"/>
      <c r="L106" s="17"/>
      <c r="M106" s="47"/>
      <c r="N106" s="17"/>
      <c r="O106" s="17"/>
      <c r="P106" s="17"/>
      <c r="Q106" s="17"/>
      <c r="R106" s="17"/>
      <c r="S106" s="19"/>
    </row>
    <row r="107" spans="1:19" ht="23.25" customHeight="1">
      <c r="A107" s="63"/>
      <c r="B107" s="63"/>
      <c r="C107" s="19"/>
      <c r="D107" s="19"/>
      <c r="E107" s="54"/>
      <c r="F107" s="26"/>
      <c r="G107" s="26"/>
      <c r="H107" s="47"/>
      <c r="I107" s="17"/>
      <c r="J107" s="17"/>
      <c r="K107" s="17"/>
      <c r="L107" s="17"/>
      <c r="M107" s="47"/>
      <c r="N107" s="17"/>
      <c r="O107" s="17"/>
      <c r="P107" s="17"/>
      <c r="Q107" s="17"/>
      <c r="R107" s="17"/>
      <c r="S107" s="19"/>
    </row>
    <row r="108" spans="1:19" ht="23.25" customHeight="1">
      <c r="A108" s="63"/>
      <c r="B108" s="63"/>
      <c r="C108" s="19"/>
      <c r="D108" s="19"/>
      <c r="E108" s="54"/>
      <c r="F108" s="26"/>
      <c r="G108" s="26"/>
      <c r="H108" s="47"/>
      <c r="I108" s="17"/>
      <c r="J108" s="17"/>
      <c r="K108" s="17"/>
      <c r="L108" s="17"/>
      <c r="M108" s="47"/>
      <c r="N108" s="17"/>
      <c r="O108" s="17"/>
      <c r="P108" s="17"/>
      <c r="Q108" s="17"/>
      <c r="R108" s="17"/>
      <c r="S108" s="19"/>
    </row>
    <row r="109" spans="1:19" ht="23.25" customHeight="1">
      <c r="A109" s="63"/>
      <c r="B109" s="63"/>
      <c r="C109" s="19"/>
      <c r="D109" s="19"/>
      <c r="E109" s="54"/>
      <c r="F109" s="26"/>
      <c r="G109" s="26"/>
      <c r="H109" s="47"/>
      <c r="I109" s="17"/>
      <c r="J109" s="17"/>
      <c r="K109" s="17"/>
      <c r="L109" s="17"/>
      <c r="M109" s="47"/>
      <c r="N109" s="17"/>
      <c r="O109" s="17"/>
      <c r="P109" s="17"/>
      <c r="Q109" s="17"/>
      <c r="R109" s="17"/>
      <c r="S109" s="19"/>
    </row>
    <row r="110" spans="1:19" ht="23.25" customHeight="1">
      <c r="A110" s="63"/>
      <c r="B110" s="63"/>
      <c r="C110" s="19"/>
      <c r="D110" s="19"/>
      <c r="E110" s="54"/>
      <c r="F110" s="26"/>
      <c r="G110" s="26"/>
      <c r="H110" s="47"/>
      <c r="I110" s="17"/>
      <c r="J110" s="17"/>
      <c r="K110" s="17"/>
      <c r="L110" s="17"/>
      <c r="M110" s="47"/>
      <c r="N110" s="17"/>
      <c r="O110" s="17"/>
      <c r="P110" s="17"/>
      <c r="Q110" s="17"/>
      <c r="R110" s="17"/>
      <c r="S110" s="19"/>
    </row>
    <row r="111" spans="1:19" ht="23.25" customHeight="1">
      <c r="A111" s="63"/>
      <c r="B111" s="63"/>
      <c r="C111" s="19"/>
      <c r="D111" s="19"/>
      <c r="E111" s="54"/>
      <c r="F111" s="26"/>
      <c r="G111" s="26"/>
      <c r="H111" s="47"/>
      <c r="I111" s="17"/>
      <c r="J111" s="17"/>
      <c r="K111" s="17"/>
      <c r="L111" s="17"/>
      <c r="M111" s="47"/>
      <c r="N111" s="17"/>
      <c r="O111" s="17"/>
      <c r="P111" s="17"/>
      <c r="Q111" s="17"/>
      <c r="R111" s="17"/>
      <c r="S111" s="19"/>
    </row>
    <row r="112" spans="1:19" ht="23.25" customHeight="1">
      <c r="A112" s="63"/>
      <c r="B112" s="63"/>
      <c r="C112" s="19"/>
      <c r="D112" s="19"/>
      <c r="E112" s="54"/>
      <c r="F112" s="26"/>
      <c r="G112" s="26"/>
      <c r="H112" s="47"/>
      <c r="I112" s="17"/>
      <c r="J112" s="17"/>
      <c r="K112" s="17"/>
      <c r="L112" s="17"/>
      <c r="M112" s="47"/>
      <c r="N112" s="17"/>
      <c r="O112" s="17"/>
      <c r="P112" s="17"/>
      <c r="Q112" s="17"/>
      <c r="R112" s="17"/>
      <c r="S112" s="19"/>
    </row>
    <row r="113" spans="1:19" ht="23.25" customHeight="1">
      <c r="A113" s="63"/>
      <c r="B113" s="63"/>
      <c r="C113" s="19"/>
      <c r="D113" s="19"/>
      <c r="E113" s="54"/>
      <c r="F113" s="26"/>
      <c r="G113" s="26"/>
      <c r="H113" s="47"/>
      <c r="I113" s="17"/>
      <c r="J113" s="17"/>
      <c r="K113" s="17"/>
      <c r="L113" s="17"/>
      <c r="M113" s="47"/>
      <c r="N113" s="17"/>
      <c r="O113" s="17"/>
      <c r="P113" s="17"/>
      <c r="Q113" s="17"/>
      <c r="R113" s="17"/>
      <c r="S113" s="19"/>
    </row>
    <row r="114" spans="1:19" ht="23.25" customHeight="1">
      <c r="A114" s="63"/>
      <c r="B114" s="63"/>
      <c r="C114" s="19"/>
      <c r="D114" s="19"/>
      <c r="E114" s="54"/>
      <c r="F114" s="26"/>
      <c r="G114" s="26"/>
      <c r="H114" s="47"/>
      <c r="I114" s="17"/>
      <c r="J114" s="17"/>
      <c r="K114" s="17"/>
      <c r="L114" s="17"/>
      <c r="M114" s="47"/>
      <c r="N114" s="17"/>
      <c r="O114" s="17"/>
      <c r="P114" s="17"/>
      <c r="Q114" s="17"/>
      <c r="R114" s="17"/>
      <c r="S114" s="19"/>
    </row>
    <row r="115" spans="1:19" ht="23.25" customHeight="1">
      <c r="A115" s="63"/>
      <c r="B115" s="63"/>
      <c r="C115" s="19"/>
      <c r="D115" s="19"/>
      <c r="E115" s="54"/>
      <c r="F115" s="26"/>
      <c r="G115" s="26"/>
      <c r="H115" s="47"/>
      <c r="I115" s="17"/>
      <c r="J115" s="17"/>
      <c r="K115" s="17"/>
      <c r="L115" s="17"/>
      <c r="M115" s="47"/>
      <c r="N115" s="17"/>
      <c r="O115" s="17"/>
      <c r="P115" s="17"/>
      <c r="Q115" s="17"/>
      <c r="R115" s="17"/>
      <c r="S115" s="19"/>
    </row>
    <row r="116" spans="1:19" ht="23.25" customHeight="1">
      <c r="A116" s="63"/>
      <c r="B116" s="63"/>
      <c r="C116" s="19"/>
      <c r="D116" s="19"/>
      <c r="E116" s="54"/>
      <c r="F116" s="26"/>
      <c r="G116" s="26"/>
      <c r="H116" s="47"/>
      <c r="I116" s="17"/>
      <c r="J116" s="17"/>
      <c r="K116" s="17"/>
      <c r="L116" s="17"/>
      <c r="M116" s="47"/>
      <c r="N116" s="17"/>
      <c r="O116" s="17"/>
      <c r="P116" s="17"/>
      <c r="Q116" s="17"/>
      <c r="R116" s="17"/>
      <c r="S116" s="19"/>
    </row>
    <row r="117" spans="1:19" ht="23.25" customHeight="1">
      <c r="A117" s="63"/>
      <c r="B117" s="63"/>
      <c r="C117" s="19"/>
      <c r="D117" s="19"/>
      <c r="E117" s="54"/>
      <c r="F117" s="26"/>
      <c r="G117" s="26"/>
      <c r="H117" s="47"/>
      <c r="I117" s="17"/>
      <c r="J117" s="17"/>
      <c r="K117" s="17"/>
      <c r="L117" s="17"/>
      <c r="M117" s="47"/>
      <c r="N117" s="17"/>
      <c r="O117" s="17"/>
      <c r="P117" s="17"/>
      <c r="Q117" s="17"/>
      <c r="R117" s="17"/>
      <c r="S117" s="19"/>
    </row>
    <row r="118" spans="1:19" ht="23.25" customHeight="1">
      <c r="A118" s="63"/>
      <c r="B118" s="63"/>
      <c r="C118" s="19"/>
      <c r="D118" s="19"/>
      <c r="E118" s="54"/>
      <c r="F118" s="26"/>
      <c r="G118" s="26"/>
      <c r="H118" s="47"/>
      <c r="I118" s="17"/>
      <c r="J118" s="17"/>
      <c r="K118" s="17"/>
      <c r="L118" s="17"/>
      <c r="M118" s="47"/>
      <c r="N118" s="17"/>
      <c r="O118" s="17"/>
      <c r="P118" s="17"/>
      <c r="Q118" s="17"/>
      <c r="R118" s="17"/>
      <c r="S118" s="19"/>
    </row>
    <row r="119" spans="1:19" ht="23.25" customHeight="1">
      <c r="A119" s="63"/>
      <c r="B119" s="63"/>
      <c r="C119" s="19"/>
      <c r="D119" s="19"/>
      <c r="E119" s="54"/>
      <c r="F119" s="26"/>
      <c r="G119" s="26"/>
      <c r="H119" s="47"/>
      <c r="I119" s="17"/>
      <c r="J119" s="17"/>
      <c r="K119" s="17"/>
      <c r="L119" s="17"/>
      <c r="M119" s="47"/>
      <c r="N119" s="17"/>
      <c r="O119" s="17"/>
      <c r="P119" s="17"/>
      <c r="Q119" s="17"/>
      <c r="R119" s="17"/>
      <c r="S119" s="19"/>
    </row>
    <row r="120" spans="1:19" ht="23.25" customHeight="1">
      <c r="A120" s="63"/>
      <c r="B120" s="63"/>
      <c r="C120" s="19"/>
      <c r="D120" s="19"/>
      <c r="E120" s="54"/>
      <c r="F120" s="26"/>
      <c r="G120" s="26"/>
      <c r="H120" s="47"/>
      <c r="I120" s="17"/>
      <c r="J120" s="17"/>
      <c r="K120" s="17"/>
      <c r="L120" s="17"/>
      <c r="M120" s="47"/>
      <c r="N120" s="17"/>
      <c r="O120" s="17"/>
      <c r="P120" s="17"/>
      <c r="Q120" s="17"/>
      <c r="R120" s="17"/>
      <c r="S120" s="19"/>
    </row>
    <row r="121" spans="1:19" ht="23.25" customHeight="1">
      <c r="A121" s="63"/>
      <c r="B121" s="63"/>
      <c r="C121" s="19"/>
      <c r="D121" s="19"/>
      <c r="E121" s="54"/>
      <c r="F121" s="26"/>
      <c r="G121" s="26"/>
      <c r="H121" s="47"/>
      <c r="I121" s="17"/>
      <c r="J121" s="17"/>
      <c r="K121" s="17"/>
      <c r="L121" s="17"/>
      <c r="M121" s="47"/>
      <c r="N121" s="17"/>
      <c r="O121" s="17"/>
      <c r="P121" s="17"/>
      <c r="Q121" s="17"/>
      <c r="R121" s="17"/>
      <c r="S121" s="19"/>
    </row>
    <row r="122" spans="1:19" ht="23.25" customHeight="1">
      <c r="A122" s="63"/>
      <c r="B122" s="63"/>
      <c r="C122" s="19"/>
      <c r="D122" s="19"/>
      <c r="E122" s="54"/>
      <c r="F122" s="26"/>
      <c r="G122" s="26"/>
      <c r="H122" s="47"/>
      <c r="I122" s="17"/>
      <c r="J122" s="17"/>
      <c r="K122" s="17"/>
      <c r="L122" s="17"/>
      <c r="M122" s="47"/>
      <c r="N122" s="17"/>
      <c r="O122" s="17"/>
      <c r="P122" s="17"/>
      <c r="Q122" s="17"/>
      <c r="R122" s="17"/>
      <c r="S122" s="19"/>
    </row>
    <row r="123" spans="1:19" ht="23.25" customHeight="1">
      <c r="A123" s="63"/>
      <c r="B123" s="63"/>
      <c r="C123" s="19"/>
      <c r="D123" s="19"/>
      <c r="E123" s="54"/>
      <c r="F123" s="26"/>
      <c r="G123" s="26"/>
      <c r="H123" s="47"/>
      <c r="I123" s="17"/>
      <c r="J123" s="17"/>
      <c r="K123" s="17"/>
      <c r="L123" s="17"/>
      <c r="M123" s="47"/>
      <c r="N123" s="17"/>
      <c r="O123" s="17"/>
      <c r="P123" s="17"/>
      <c r="Q123" s="17"/>
      <c r="R123" s="17"/>
      <c r="S123" s="19"/>
    </row>
    <row r="124" spans="1:19" ht="23.25" customHeight="1">
      <c r="A124" s="63"/>
      <c r="B124" s="63"/>
      <c r="C124" s="19"/>
      <c r="D124" s="19"/>
      <c r="E124" s="54"/>
      <c r="F124" s="26"/>
      <c r="G124" s="26"/>
      <c r="H124" s="47"/>
      <c r="I124" s="17"/>
      <c r="J124" s="17"/>
      <c r="K124" s="17"/>
      <c r="L124" s="17"/>
      <c r="M124" s="47"/>
      <c r="N124" s="17"/>
      <c r="O124" s="17"/>
      <c r="P124" s="17"/>
      <c r="Q124" s="17"/>
      <c r="R124" s="17"/>
      <c r="S124" s="19"/>
    </row>
    <row r="125" spans="1:19" ht="23.25" customHeight="1">
      <c r="A125" s="63"/>
      <c r="B125" s="63"/>
      <c r="C125" s="19"/>
      <c r="D125" s="19"/>
      <c r="E125" s="54"/>
      <c r="F125" s="26"/>
      <c r="G125" s="26"/>
      <c r="H125" s="47"/>
      <c r="I125" s="17"/>
      <c r="J125" s="17"/>
      <c r="K125" s="17"/>
      <c r="L125" s="17"/>
      <c r="M125" s="47"/>
      <c r="N125" s="17"/>
      <c r="O125" s="17"/>
      <c r="P125" s="17"/>
      <c r="Q125" s="17"/>
      <c r="R125" s="17"/>
      <c r="S125" s="19"/>
    </row>
    <row r="126" spans="1:19" ht="23.25" customHeight="1">
      <c r="A126" s="63"/>
      <c r="B126" s="63"/>
      <c r="C126" s="19"/>
      <c r="D126" s="19"/>
      <c r="E126" s="54"/>
      <c r="F126" s="26"/>
      <c r="G126" s="26"/>
      <c r="H126" s="47"/>
      <c r="I126" s="17"/>
      <c r="J126" s="17"/>
      <c r="K126" s="17"/>
      <c r="L126" s="17"/>
      <c r="M126" s="47"/>
      <c r="N126" s="17"/>
      <c r="O126" s="17"/>
      <c r="P126" s="17"/>
      <c r="Q126" s="17"/>
      <c r="R126" s="17"/>
      <c r="S126" s="19"/>
    </row>
    <row r="127" spans="1:19" ht="23.25" customHeight="1">
      <c r="A127" s="63"/>
      <c r="B127" s="63"/>
      <c r="C127" s="19"/>
      <c r="D127" s="19"/>
      <c r="E127" s="54"/>
      <c r="F127" s="26"/>
      <c r="G127" s="26"/>
      <c r="H127" s="47"/>
      <c r="I127" s="17"/>
      <c r="J127" s="17"/>
      <c r="K127" s="17"/>
      <c r="L127" s="17"/>
      <c r="M127" s="47"/>
      <c r="N127" s="17"/>
      <c r="O127" s="17"/>
      <c r="P127" s="17"/>
      <c r="Q127" s="17"/>
      <c r="R127" s="17"/>
      <c r="S127" s="19"/>
    </row>
    <row r="128" spans="1:19" ht="23.25" customHeight="1">
      <c r="A128" s="63"/>
      <c r="B128" s="63"/>
      <c r="C128" s="19"/>
      <c r="D128" s="19"/>
      <c r="E128" s="54"/>
      <c r="F128" s="26"/>
      <c r="G128" s="26"/>
      <c r="H128" s="47"/>
      <c r="I128" s="17"/>
      <c r="J128" s="17"/>
      <c r="K128" s="17"/>
      <c r="L128" s="17"/>
      <c r="M128" s="47"/>
      <c r="N128" s="17"/>
      <c r="O128" s="17"/>
      <c r="P128" s="17"/>
      <c r="Q128" s="17"/>
      <c r="R128" s="17"/>
      <c r="S128" s="19"/>
    </row>
    <row r="129" spans="1:19" ht="23.25" customHeight="1">
      <c r="A129" s="63"/>
      <c r="B129" s="63"/>
      <c r="C129" s="19"/>
      <c r="D129" s="19"/>
      <c r="E129" s="54"/>
      <c r="F129" s="26"/>
      <c r="G129" s="26"/>
      <c r="H129" s="47"/>
      <c r="I129" s="17"/>
      <c r="J129" s="17"/>
      <c r="K129" s="17"/>
      <c r="L129" s="17"/>
      <c r="M129" s="47"/>
      <c r="N129" s="17"/>
      <c r="O129" s="17"/>
      <c r="P129" s="17"/>
      <c r="Q129" s="17"/>
      <c r="R129" s="17"/>
      <c r="S129" s="19"/>
    </row>
    <row r="130" spans="1:19" ht="23.25" customHeight="1">
      <c r="A130" s="63"/>
      <c r="B130" s="63"/>
      <c r="C130" s="19"/>
      <c r="D130" s="19"/>
      <c r="E130" s="54"/>
      <c r="F130" s="26"/>
      <c r="G130" s="26"/>
      <c r="H130" s="47"/>
      <c r="I130" s="17"/>
      <c r="J130" s="17"/>
      <c r="K130" s="17"/>
      <c r="L130" s="17"/>
      <c r="M130" s="47"/>
      <c r="N130" s="17"/>
      <c r="O130" s="17"/>
      <c r="P130" s="17"/>
      <c r="Q130" s="17"/>
      <c r="R130" s="17"/>
      <c r="S130" s="19"/>
    </row>
    <row r="131" spans="1:19" ht="23.25" customHeight="1">
      <c r="A131" s="63"/>
      <c r="B131" s="63"/>
      <c r="C131" s="19"/>
      <c r="D131" s="19"/>
      <c r="E131" s="54"/>
      <c r="F131" s="26"/>
      <c r="G131" s="26"/>
      <c r="H131" s="47"/>
      <c r="I131" s="17"/>
      <c r="J131" s="17"/>
      <c r="K131" s="17"/>
      <c r="L131" s="17"/>
      <c r="M131" s="47"/>
      <c r="N131" s="17"/>
      <c r="O131" s="17"/>
      <c r="P131" s="17"/>
      <c r="Q131" s="17"/>
      <c r="R131" s="17"/>
      <c r="S131" s="19"/>
    </row>
    <row r="132" spans="1:19" ht="23.25" customHeight="1">
      <c r="A132" s="63"/>
      <c r="B132" s="63"/>
      <c r="C132" s="19"/>
      <c r="D132" s="19"/>
      <c r="E132" s="54"/>
      <c r="F132" s="26"/>
      <c r="G132" s="26"/>
      <c r="H132" s="47"/>
      <c r="I132" s="17"/>
      <c r="J132" s="17"/>
      <c r="K132" s="17"/>
      <c r="L132" s="17"/>
      <c r="M132" s="47"/>
      <c r="N132" s="17"/>
      <c r="O132" s="17"/>
      <c r="P132" s="17"/>
      <c r="Q132" s="17"/>
      <c r="R132" s="17"/>
      <c r="S132" s="19"/>
    </row>
    <row r="133" spans="1:19" ht="23.25" customHeight="1">
      <c r="A133" s="63"/>
      <c r="B133" s="63"/>
      <c r="C133" s="19"/>
      <c r="D133" s="19"/>
      <c r="E133" s="54"/>
      <c r="F133" s="26"/>
      <c r="G133" s="26"/>
      <c r="H133" s="47"/>
      <c r="I133" s="17"/>
      <c r="J133" s="17"/>
      <c r="K133" s="17"/>
      <c r="L133" s="17"/>
      <c r="M133" s="47"/>
      <c r="N133" s="17"/>
      <c r="O133" s="17"/>
      <c r="P133" s="17"/>
      <c r="Q133" s="17"/>
      <c r="R133" s="17"/>
      <c r="S133" s="19"/>
    </row>
    <row r="134" spans="1:19" ht="23.25" customHeight="1">
      <c r="A134" s="63"/>
      <c r="B134" s="63"/>
      <c r="C134" s="19"/>
      <c r="D134" s="19"/>
      <c r="E134" s="54"/>
      <c r="F134" s="26"/>
      <c r="G134" s="26"/>
      <c r="H134" s="47"/>
      <c r="I134" s="17"/>
      <c r="J134" s="17"/>
      <c r="K134" s="17"/>
      <c r="L134" s="17"/>
      <c r="M134" s="47"/>
      <c r="N134" s="17"/>
      <c r="O134" s="17"/>
      <c r="P134" s="17"/>
      <c r="Q134" s="17"/>
      <c r="R134" s="17"/>
      <c r="S134" s="19"/>
    </row>
    <row r="135" spans="1:19" ht="23.25" customHeight="1">
      <c r="A135" s="63"/>
      <c r="B135" s="63"/>
      <c r="C135" s="19"/>
      <c r="D135" s="19"/>
      <c r="E135" s="54"/>
      <c r="F135" s="26"/>
      <c r="G135" s="26"/>
      <c r="H135" s="47"/>
      <c r="I135" s="17"/>
      <c r="J135" s="17"/>
      <c r="K135" s="17"/>
      <c r="L135" s="17"/>
      <c r="M135" s="47"/>
      <c r="N135" s="17"/>
      <c r="O135" s="17"/>
      <c r="P135" s="17"/>
      <c r="Q135" s="17"/>
      <c r="R135" s="17"/>
      <c r="S135" s="19"/>
    </row>
    <row r="136" spans="1:19" ht="23.25" customHeight="1">
      <c r="A136" s="63"/>
      <c r="B136" s="63"/>
      <c r="C136" s="19"/>
      <c r="D136" s="19"/>
      <c r="E136" s="54"/>
      <c r="F136" s="26"/>
      <c r="G136" s="26"/>
      <c r="H136" s="47"/>
      <c r="I136" s="17"/>
      <c r="J136" s="17"/>
      <c r="K136" s="17"/>
      <c r="L136" s="17"/>
      <c r="M136" s="47"/>
      <c r="N136" s="17"/>
      <c r="O136" s="17"/>
      <c r="P136" s="17"/>
      <c r="Q136" s="17"/>
      <c r="R136" s="17"/>
      <c r="S136" s="19"/>
    </row>
    <row r="137" spans="1:19" ht="23.25" customHeight="1">
      <c r="A137" s="63"/>
      <c r="B137" s="63"/>
      <c r="C137" s="19"/>
      <c r="D137" s="19"/>
      <c r="E137" s="54"/>
      <c r="F137" s="26"/>
      <c r="G137" s="26"/>
      <c r="H137" s="47"/>
      <c r="I137" s="17"/>
      <c r="J137" s="17"/>
      <c r="K137" s="17"/>
      <c r="L137" s="17"/>
      <c r="M137" s="47"/>
      <c r="N137" s="17"/>
      <c r="O137" s="17"/>
      <c r="P137" s="17"/>
      <c r="Q137" s="17"/>
      <c r="R137" s="17"/>
      <c r="S137" s="19"/>
    </row>
    <row r="138" spans="1:19" ht="23.25" customHeight="1">
      <c r="A138" s="63"/>
      <c r="B138" s="63"/>
      <c r="C138" s="19"/>
      <c r="D138" s="19"/>
      <c r="E138" s="54"/>
      <c r="F138" s="26"/>
      <c r="G138" s="26"/>
      <c r="H138" s="47"/>
      <c r="I138" s="17"/>
      <c r="J138" s="17"/>
      <c r="K138" s="17"/>
      <c r="L138" s="17"/>
      <c r="M138" s="47"/>
      <c r="N138" s="17"/>
      <c r="O138" s="17"/>
      <c r="P138" s="17"/>
      <c r="Q138" s="17"/>
      <c r="R138" s="17"/>
      <c r="S138" s="19"/>
    </row>
    <row r="139" spans="1:19" ht="23.25" customHeight="1">
      <c r="A139" s="63"/>
      <c r="B139" s="63"/>
      <c r="C139" s="19"/>
      <c r="D139" s="19"/>
      <c r="E139" s="54"/>
      <c r="F139" s="26"/>
      <c r="G139" s="26"/>
      <c r="H139" s="47"/>
      <c r="I139" s="17"/>
      <c r="J139" s="17"/>
      <c r="K139" s="17"/>
      <c r="L139" s="17"/>
      <c r="M139" s="47"/>
      <c r="N139" s="17"/>
      <c r="O139" s="17"/>
      <c r="P139" s="17"/>
      <c r="Q139" s="17"/>
      <c r="R139" s="17"/>
      <c r="S139" s="19"/>
    </row>
    <row r="140" spans="1:19" ht="23.25" customHeight="1">
      <c r="A140" s="63"/>
      <c r="B140" s="63"/>
      <c r="C140" s="19"/>
      <c r="D140" s="19"/>
      <c r="E140" s="54"/>
      <c r="F140" s="26"/>
      <c r="G140" s="26"/>
      <c r="H140" s="47"/>
      <c r="I140" s="17"/>
      <c r="J140" s="17"/>
      <c r="K140" s="17"/>
      <c r="L140" s="17"/>
      <c r="M140" s="47"/>
      <c r="N140" s="17"/>
      <c r="O140" s="17"/>
      <c r="P140" s="17"/>
      <c r="Q140" s="17"/>
      <c r="R140" s="17"/>
      <c r="S140" s="19"/>
    </row>
    <row r="141" spans="1:19" ht="23.25" customHeight="1">
      <c r="A141" s="63"/>
      <c r="B141" s="63"/>
      <c r="C141" s="19"/>
      <c r="D141" s="19"/>
      <c r="E141" s="54"/>
      <c r="F141" s="26"/>
      <c r="G141" s="26"/>
      <c r="H141" s="47"/>
      <c r="I141" s="17"/>
      <c r="J141" s="17"/>
      <c r="K141" s="17"/>
      <c r="L141" s="17"/>
      <c r="M141" s="47"/>
      <c r="N141" s="17"/>
      <c r="O141" s="17"/>
      <c r="P141" s="17"/>
      <c r="Q141" s="17"/>
      <c r="R141" s="17"/>
      <c r="S141" s="19"/>
    </row>
    <row r="142" spans="1:19" ht="23.25" customHeight="1">
      <c r="A142" s="63"/>
      <c r="B142" s="63"/>
      <c r="C142" s="19"/>
      <c r="D142" s="19"/>
      <c r="E142" s="54"/>
      <c r="F142" s="26"/>
      <c r="G142" s="26"/>
      <c r="H142" s="47"/>
      <c r="I142" s="17"/>
      <c r="J142" s="17"/>
      <c r="K142" s="17"/>
      <c r="L142" s="17"/>
      <c r="M142" s="47"/>
      <c r="N142" s="17"/>
      <c r="O142" s="17"/>
      <c r="P142" s="17"/>
      <c r="Q142" s="17"/>
      <c r="R142" s="17"/>
      <c r="S142" s="19"/>
    </row>
    <row r="143" spans="1:19" ht="23.25" customHeight="1">
      <c r="A143" s="63"/>
      <c r="B143" s="63"/>
      <c r="C143" s="19"/>
      <c r="D143" s="19"/>
      <c r="E143" s="54"/>
      <c r="F143" s="26"/>
      <c r="G143" s="26"/>
      <c r="H143" s="47"/>
      <c r="I143" s="17"/>
      <c r="J143" s="17"/>
      <c r="K143" s="17"/>
      <c r="L143" s="17"/>
      <c r="M143" s="47"/>
      <c r="N143" s="17"/>
      <c r="O143" s="17"/>
      <c r="P143" s="17"/>
      <c r="Q143" s="17"/>
      <c r="R143" s="17"/>
      <c r="S143" s="19"/>
    </row>
    <row r="144" spans="1:19" ht="23.25" customHeight="1">
      <c r="A144" s="63"/>
      <c r="B144" s="63"/>
      <c r="C144" s="19"/>
      <c r="D144" s="19"/>
      <c r="E144" s="54"/>
      <c r="F144" s="26"/>
      <c r="G144" s="26"/>
      <c r="H144" s="47"/>
      <c r="I144" s="17"/>
      <c r="J144" s="17"/>
      <c r="K144" s="17"/>
      <c r="L144" s="17"/>
      <c r="M144" s="47"/>
      <c r="N144" s="17"/>
      <c r="O144" s="17"/>
      <c r="P144" s="17"/>
      <c r="Q144" s="17"/>
      <c r="R144" s="17"/>
      <c r="S144" s="19"/>
    </row>
    <row r="145" spans="1:19" ht="23.25" customHeight="1">
      <c r="A145" s="63"/>
      <c r="B145" s="63"/>
      <c r="C145" s="19"/>
      <c r="D145" s="19"/>
      <c r="E145" s="54"/>
      <c r="F145" s="26"/>
      <c r="G145" s="26"/>
      <c r="H145" s="47"/>
      <c r="I145" s="17"/>
      <c r="J145" s="17"/>
      <c r="K145" s="17"/>
      <c r="L145" s="17"/>
      <c r="M145" s="47"/>
      <c r="N145" s="17"/>
      <c r="O145" s="17"/>
      <c r="P145" s="17"/>
      <c r="Q145" s="17"/>
      <c r="R145" s="17"/>
      <c r="S145" s="19"/>
    </row>
    <row r="146" spans="1:19" ht="23.25" customHeight="1">
      <c r="A146" s="63"/>
      <c r="B146" s="63"/>
      <c r="C146" s="19"/>
      <c r="D146" s="19"/>
      <c r="E146" s="54"/>
      <c r="F146" s="26"/>
      <c r="G146" s="26"/>
      <c r="H146" s="47"/>
      <c r="I146" s="17"/>
      <c r="J146" s="17"/>
      <c r="K146" s="17"/>
      <c r="L146" s="17"/>
      <c r="M146" s="47"/>
      <c r="N146" s="17"/>
      <c r="O146" s="17"/>
      <c r="P146" s="17"/>
      <c r="Q146" s="17"/>
      <c r="R146" s="17"/>
      <c r="S146" s="19"/>
    </row>
    <row r="147" spans="1:19" ht="23.25" customHeight="1">
      <c r="A147" s="63"/>
      <c r="B147" s="63"/>
      <c r="C147" s="19"/>
      <c r="D147" s="19"/>
      <c r="E147" s="54"/>
      <c r="F147" s="26"/>
      <c r="G147" s="26"/>
      <c r="H147" s="47"/>
      <c r="I147" s="17"/>
      <c r="J147" s="17"/>
      <c r="K147" s="17"/>
      <c r="L147" s="17"/>
      <c r="M147" s="47"/>
      <c r="N147" s="17"/>
      <c r="O147" s="17"/>
      <c r="P147" s="17"/>
      <c r="Q147" s="17"/>
      <c r="R147" s="17"/>
      <c r="S147" s="19"/>
    </row>
    <row r="148" spans="1:19" ht="23.25" customHeight="1">
      <c r="A148" s="63"/>
      <c r="B148" s="63"/>
      <c r="C148" s="19"/>
      <c r="D148" s="19"/>
      <c r="E148" s="54"/>
      <c r="F148" s="26"/>
      <c r="G148" s="26"/>
      <c r="H148" s="47"/>
      <c r="I148" s="17"/>
      <c r="J148" s="17"/>
      <c r="K148" s="17"/>
      <c r="L148" s="17"/>
      <c r="M148" s="47"/>
      <c r="N148" s="17"/>
      <c r="O148" s="17"/>
      <c r="P148" s="17"/>
      <c r="Q148" s="17"/>
      <c r="R148" s="17"/>
      <c r="S148" s="19"/>
    </row>
    <row r="149" spans="1:19" ht="23.25" customHeight="1"/>
    <row r="150" spans="1:19" ht="23.25" customHeight="1"/>
    <row r="151" spans="1:19" ht="23.25" customHeight="1"/>
    <row r="152" spans="1:19" ht="23.25" customHeight="1"/>
    <row r="153" spans="1:19" ht="23.25" customHeight="1"/>
    <row r="154" spans="1:19" ht="23.25" customHeight="1"/>
  </sheetData>
  <mergeCells count="46">
    <mergeCell ref="A1:S1"/>
    <mergeCell ref="A2:S2"/>
    <mergeCell ref="A3:S3"/>
    <mergeCell ref="A4:B4"/>
    <mergeCell ref="C4:C5"/>
    <mergeCell ref="D4:D5"/>
    <mergeCell ref="E4:E5"/>
    <mergeCell ref="F4:F5"/>
    <mergeCell ref="G4:G5"/>
    <mergeCell ref="H4:H5"/>
    <mergeCell ref="P4:Q4"/>
    <mergeCell ref="R4:R5"/>
    <mergeCell ref="S4:S5"/>
    <mergeCell ref="L4:L5"/>
    <mergeCell ref="M4:M5"/>
    <mergeCell ref="N4:N5"/>
    <mergeCell ref="O4:O5"/>
    <mergeCell ref="A32:A36"/>
    <mergeCell ref="B32:B36"/>
    <mergeCell ref="C32:C36"/>
    <mergeCell ref="A45:A46"/>
    <mergeCell ref="B45:B46"/>
    <mergeCell ref="C45:C46"/>
    <mergeCell ref="C6:C16"/>
    <mergeCell ref="A6:A16"/>
    <mergeCell ref="B6:B16"/>
    <mergeCell ref="I4:I5"/>
    <mergeCell ref="J4:J5"/>
    <mergeCell ref="A50:A52"/>
    <mergeCell ref="B50:B52"/>
    <mergeCell ref="C50:C52"/>
    <mergeCell ref="A57:A59"/>
    <mergeCell ref="B57:B59"/>
    <mergeCell ref="C57:C59"/>
    <mergeCell ref="A65:A66"/>
    <mergeCell ref="B65:B66"/>
    <mergeCell ref="C65:C66"/>
    <mergeCell ref="A68:A69"/>
    <mergeCell ref="B68:B69"/>
    <mergeCell ref="C68:C69"/>
    <mergeCell ref="A70:A77"/>
    <mergeCell ref="B70:B77"/>
    <mergeCell ref="C70:C77"/>
    <mergeCell ref="A78:A81"/>
    <mergeCell ref="B78:B81"/>
    <mergeCell ref="C78:C8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3.1-5.31</vt:lpstr>
      <vt:lpstr>李小朋</vt:lpstr>
      <vt:lpstr>雷玲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lixiaopeng</cp:lastModifiedBy>
  <cp:lastPrinted>2019-04-28T15:20:49Z</cp:lastPrinted>
  <dcterms:created xsi:type="dcterms:W3CDTF">2018-01-05T13:18:00Z</dcterms:created>
  <dcterms:modified xsi:type="dcterms:W3CDTF">2019-04-30T07:59:27Z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