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70" windowHeight="8520"/>
  </bookViews>
  <sheets>
    <sheet name="李小朋" sheetId="1" r:id="rId1"/>
    <sheet name="陈俊丰" sheetId="4" r:id="rId2"/>
    <sheet name="李苏州" sheetId="5" r:id="rId3"/>
  </sheets>
  <definedNames>
    <definedName name="_xlnm.Print_Titles" localSheetId="1">陈俊丰!$4:$5</definedName>
  </definedNames>
  <calcPr calcId="125725"/>
</workbook>
</file>

<file path=xl/calcChain.xml><?xml version="1.0" encoding="utf-8"?>
<calcChain xmlns="http://schemas.openxmlformats.org/spreadsheetml/2006/main">
  <c r="O20" i="4"/>
  <c r="N12"/>
  <c r="M7"/>
  <c r="M8"/>
  <c r="M9"/>
  <c r="M10"/>
  <c r="M11"/>
  <c r="N6"/>
  <c r="L6"/>
  <c r="G40" i="1"/>
  <c r="G39"/>
  <c r="N38"/>
  <c r="G35"/>
  <c r="G34"/>
  <c r="N34" s="1"/>
  <c r="N33"/>
  <c r="N36"/>
  <c r="N37"/>
  <c r="N39"/>
  <c r="N40"/>
  <c r="N41"/>
  <c r="N42"/>
  <c r="N43"/>
  <c r="N44"/>
  <c r="N45"/>
  <c r="N30"/>
  <c r="N31"/>
  <c r="N32"/>
  <c r="N35"/>
  <c r="N16"/>
  <c r="N17"/>
  <c r="N18"/>
  <c r="N19"/>
  <c r="N20"/>
  <c r="N21"/>
  <c r="N22"/>
  <c r="N23"/>
  <c r="N24"/>
  <c r="N25"/>
  <c r="N26"/>
  <c r="N27"/>
  <c r="N28"/>
  <c r="N29"/>
  <c r="N7"/>
  <c r="N8"/>
  <c r="N9"/>
  <c r="N10"/>
  <c r="N11"/>
  <c r="N12"/>
  <c r="N13"/>
  <c r="N14"/>
  <c r="N15"/>
  <c r="E51" i="5"/>
  <c r="L42"/>
  <c r="N42" s="1"/>
  <c r="O42" s="1"/>
  <c r="N33"/>
  <c r="M33"/>
  <c r="E33"/>
  <c r="L33"/>
  <c r="L25"/>
  <c r="L24"/>
  <c r="E15"/>
  <c r="J46" i="1"/>
  <c r="I46"/>
  <c r="H46"/>
  <c r="M14" i="5"/>
  <c r="L14"/>
  <c r="N14" s="1"/>
  <c r="O14" s="1"/>
  <c r="L13"/>
  <c r="N13" s="1"/>
  <c r="O13" s="1"/>
  <c r="G13"/>
  <c r="M13" s="1"/>
  <c r="L12"/>
  <c r="L11"/>
  <c r="L10"/>
  <c r="G10"/>
  <c r="M9"/>
  <c r="L9"/>
  <c r="N9" s="1"/>
  <c r="O9" s="1"/>
  <c r="M8"/>
  <c r="L8"/>
  <c r="N8" s="1"/>
  <c r="O8" s="1"/>
  <c r="L7"/>
  <c r="N7" s="1"/>
  <c r="L6"/>
  <c r="L12" i="4"/>
  <c r="M12" s="1"/>
  <c r="L11"/>
  <c r="N11" s="1"/>
  <c r="L10"/>
  <c r="N10" s="1"/>
  <c r="O10" s="1"/>
  <c r="L9"/>
  <c r="N9" s="1"/>
  <c r="O9" s="1"/>
  <c r="L8"/>
  <c r="N8" s="1"/>
  <c r="L7"/>
  <c r="M45" i="1"/>
  <c r="O45" s="1"/>
  <c r="M44"/>
  <c r="O44" s="1"/>
  <c r="M43"/>
  <c r="M42"/>
  <c r="O42" s="1"/>
  <c r="P42" s="1"/>
  <c r="M41"/>
  <c r="M40"/>
  <c r="O40" s="1"/>
  <c r="M39"/>
  <c r="M38"/>
  <c r="M37"/>
  <c r="M36"/>
  <c r="M35"/>
  <c r="M34"/>
  <c r="M33"/>
  <c r="M32"/>
  <c r="M31"/>
  <c r="M30"/>
  <c r="M29"/>
  <c r="M28"/>
  <c r="P28" s="1"/>
  <c r="M27"/>
  <c r="P27" s="1"/>
  <c r="M26"/>
  <c r="M25"/>
  <c r="O25" s="1"/>
  <c r="M24"/>
  <c r="P24" s="1"/>
  <c r="M23"/>
  <c r="P23" s="1"/>
  <c r="M22"/>
  <c r="M21"/>
  <c r="O21" s="1"/>
  <c r="M20"/>
  <c r="M19"/>
  <c r="O19" s="1"/>
  <c r="M18"/>
  <c r="M17"/>
  <c r="O17" s="1"/>
  <c r="M16"/>
  <c r="M15"/>
  <c r="M14"/>
  <c r="M13"/>
  <c r="M12"/>
  <c r="M11"/>
  <c r="M10"/>
  <c r="M9"/>
  <c r="M8"/>
  <c r="O8" s="1"/>
  <c r="P8" s="1"/>
  <c r="M7"/>
  <c r="O7" s="1"/>
  <c r="M6"/>
  <c r="P6" s="1"/>
  <c r="F6"/>
  <c r="N6" s="1"/>
  <c r="N7" i="4" l="1"/>
  <c r="O7" s="1"/>
  <c r="O11"/>
  <c r="O8"/>
  <c r="O12"/>
  <c r="L18"/>
  <c r="O18" s="1"/>
  <c r="M6"/>
  <c r="O6"/>
  <c r="P39" i="1"/>
  <c r="P43"/>
  <c r="O29"/>
  <c r="P29" s="1"/>
  <c r="O41"/>
  <c r="P41" s="1"/>
  <c r="O39"/>
  <c r="G46"/>
  <c r="O26"/>
  <c r="P26" s="1"/>
  <c r="O38"/>
  <c r="P38" s="1"/>
  <c r="O43"/>
  <c r="P40"/>
  <c r="P25"/>
  <c r="M42" i="5"/>
  <c r="M51" s="1"/>
  <c r="L51"/>
  <c r="N51" s="1"/>
  <c r="P7" i="1"/>
  <c r="O18"/>
  <c r="P18" s="1"/>
  <c r="O20"/>
  <c r="P20" s="1"/>
  <c r="O22"/>
  <c r="P22" s="1"/>
  <c r="P17"/>
  <c r="P19"/>
  <c r="P21"/>
  <c r="P44"/>
  <c r="P45"/>
  <c r="O33" i="5"/>
  <c r="N24"/>
  <c r="O24" s="1"/>
  <c r="N25"/>
  <c r="M24"/>
  <c r="M25"/>
  <c r="O25"/>
  <c r="N46" i="1"/>
  <c r="M46"/>
  <c r="O11" i="5"/>
  <c r="N6"/>
  <c r="O6" s="1"/>
  <c r="N10"/>
  <c r="O10" s="1"/>
  <c r="N11"/>
  <c r="N12"/>
  <c r="O12" s="1"/>
  <c r="L15"/>
  <c r="N15" s="1"/>
  <c r="O15" s="1"/>
  <c r="O7"/>
  <c r="M6"/>
  <c r="M7"/>
  <c r="M10"/>
  <c r="M11"/>
  <c r="M12"/>
  <c r="N19" i="4" l="1"/>
  <c r="M19"/>
  <c r="L19"/>
  <c r="O19" s="1"/>
  <c r="O51" i="5"/>
  <c r="P46" i="1"/>
  <c r="O46"/>
  <c r="M15" i="5"/>
</calcChain>
</file>

<file path=xl/comments1.xml><?xml version="1.0" encoding="utf-8"?>
<comments xmlns="http://schemas.openxmlformats.org/spreadsheetml/2006/main">
  <authors>
    <author>Administrator</author>
  </authors>
  <commentList>
    <comment ref="F30" authorId="0">
      <text>
        <r>
          <rPr>
            <sz val="9"/>
            <rFont val="宋体"/>
            <charset val="134"/>
          </rPr>
          <t xml:space="preserve">送了8份给客户，实际进价：45元
</t>
        </r>
      </text>
    </comment>
    <comment ref="F32" authorId="0">
      <text>
        <r>
          <rPr>
            <sz val="9"/>
            <rFont val="宋体"/>
            <charset val="134"/>
          </rPr>
          <t>客户16000元不开票送了8份给客户实际进价：46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餐饮票</t>
        </r>
      </text>
    </comment>
  </commentList>
</comments>
</file>

<file path=xl/sharedStrings.xml><?xml version="1.0" encoding="utf-8"?>
<sst xmlns="http://schemas.openxmlformats.org/spreadsheetml/2006/main" count="234" uniqueCount="118">
  <si>
    <t>重庆君交商贸有限公司业绩销售明细表</t>
  </si>
  <si>
    <t>业务员：李小朋</t>
  </si>
  <si>
    <t>时间</t>
  </si>
  <si>
    <t>客户单位</t>
  </si>
  <si>
    <t>产品名称</t>
  </si>
  <si>
    <t>数量</t>
  </si>
  <si>
    <t>进价</t>
  </si>
  <si>
    <t>长途运费</t>
  </si>
  <si>
    <t>短途运费</t>
  </si>
  <si>
    <t>税</t>
  </si>
  <si>
    <t>定制费</t>
  </si>
  <si>
    <t>出货价</t>
  </si>
  <si>
    <t>销售额</t>
  </si>
  <si>
    <t>利润</t>
  </si>
  <si>
    <t>收款情况</t>
  </si>
  <si>
    <t>开票公司</t>
  </si>
  <si>
    <t>备注</t>
  </si>
  <si>
    <t>月</t>
  </si>
  <si>
    <t>日</t>
  </si>
  <si>
    <t>印logo</t>
  </si>
  <si>
    <t>已收款</t>
  </si>
  <si>
    <t>未收款</t>
  </si>
  <si>
    <t>渝蓉高速</t>
  </si>
  <si>
    <t>新员工入职培训</t>
  </si>
  <si>
    <t>少府</t>
  </si>
  <si>
    <t>重庆航天学院</t>
  </si>
  <si>
    <t>电子饭盒</t>
  </si>
  <si>
    <t>绿益康</t>
  </si>
  <si>
    <t>已回款</t>
  </si>
  <si>
    <t>青春伴侣两件套</t>
  </si>
  <si>
    <t>农商行云阳城区分理处</t>
  </si>
  <si>
    <t>方形布包两件套</t>
  </si>
  <si>
    <t>2.7支付</t>
  </si>
  <si>
    <t>新天鹅堡七件套</t>
  </si>
  <si>
    <t>路易菲尔德蒸煮锅</t>
  </si>
  <si>
    <t>路易曼德拉6件套锅</t>
  </si>
  <si>
    <t>鄂尔多斯羊毛被</t>
  </si>
  <si>
    <t>花雨伞四件套</t>
  </si>
  <si>
    <t>金典羊毛被</t>
  </si>
  <si>
    <t>农商行云阳桑坪分理处</t>
  </si>
  <si>
    <t>2.2已付款</t>
  </si>
  <si>
    <t>厨宝一品蒸煮多用锅</t>
  </si>
  <si>
    <t>竖纹水具五件套</t>
  </si>
  <si>
    <t>餐具两件套</t>
  </si>
  <si>
    <t>农商行云阳营业部</t>
  </si>
  <si>
    <t>金斯丽四件套</t>
  </si>
  <si>
    <t>招商银行水晶郦城支行</t>
  </si>
  <si>
    <t>皇室壹号-复合钢双柄汤锅</t>
  </si>
  <si>
    <t>君交已开票</t>
  </si>
  <si>
    <t>折叠购物袋</t>
  </si>
  <si>
    <t>中信银行观音桥支行</t>
  </si>
  <si>
    <t>玻璃茶具五件套</t>
  </si>
  <si>
    <t>果汁双层玻璃杯</t>
  </si>
  <si>
    <t>高德地产</t>
  </si>
  <si>
    <t>南岸区公安局</t>
  </si>
  <si>
    <t>腊肉</t>
  </si>
  <si>
    <t>三线肉</t>
  </si>
  <si>
    <t>香肠</t>
  </si>
  <si>
    <t>果园心意</t>
  </si>
  <si>
    <t>金龙鱼米</t>
  </si>
  <si>
    <t>金龙鱼油</t>
  </si>
  <si>
    <t>亚麻籽油1.8L*2</t>
  </si>
  <si>
    <t>五谷悦宴</t>
  </si>
  <si>
    <t>南岸区公安局2部门</t>
  </si>
  <si>
    <t>车厘子</t>
  </si>
  <si>
    <t>新疆阿克苏苹果一箱</t>
  </si>
  <si>
    <t>重庆固捷钢结构有限公司</t>
  </si>
  <si>
    <t>发票</t>
  </si>
  <si>
    <t>陈俊丰</t>
  </si>
  <si>
    <t>徐工重卡</t>
  </si>
  <si>
    <t>路易卡罗亚麻抱枕</t>
  </si>
  <si>
    <t>雨伞</t>
  </si>
  <si>
    <t>业务员：陈俊丰</t>
  </si>
  <si>
    <t>重庆乐畅旅行社有限公司</t>
  </si>
  <si>
    <t>加湿器</t>
  </si>
  <si>
    <t>瑞士军刀拉杆箱</t>
  </si>
  <si>
    <t>平安银行巴南支行</t>
  </si>
  <si>
    <t>博洋纯蚕丝被-莫妮卡</t>
  </si>
  <si>
    <t>时尚家用壶套装</t>
  </si>
  <si>
    <t xml:space="preserve">生态羊绒抱枕被 </t>
  </si>
  <si>
    <t>爱家锅具三件套</t>
  </si>
  <si>
    <t>阳光保险</t>
  </si>
  <si>
    <t>至尊鹅绒被</t>
  </si>
  <si>
    <t>重庆祥宝汽车</t>
  </si>
  <si>
    <t>重庆恒永汽车</t>
  </si>
  <si>
    <t>专版台历定制</t>
  </si>
  <si>
    <t>重庆广尚物质</t>
  </si>
  <si>
    <t>沁心茶壶五件套</t>
  </si>
  <si>
    <t>重庆商社加特汽车</t>
  </si>
  <si>
    <t>盒装抽纸</t>
  </si>
  <si>
    <t>抱枕被</t>
  </si>
  <si>
    <t>李小朋</t>
  </si>
  <si>
    <t>匡迪保温杯子</t>
  </si>
  <si>
    <t>爱家三件套</t>
  </si>
  <si>
    <t>陈俊丰+公司民生</t>
  </si>
  <si>
    <t>尚善茶具五件套</t>
  </si>
  <si>
    <t>公司账民生</t>
  </si>
  <si>
    <t>重庆荣畅运输有限公司</t>
  </si>
  <si>
    <t>2018年1月1日-2月28日</t>
    <phoneticPr fontId="4" type="noConversion"/>
  </si>
  <si>
    <t>合计</t>
    <phoneticPr fontId="4" type="noConversion"/>
  </si>
  <si>
    <t>统计：李小朋</t>
    <phoneticPr fontId="4" type="noConversion"/>
  </si>
  <si>
    <t>复核：</t>
    <phoneticPr fontId="4" type="noConversion"/>
  </si>
  <si>
    <t>合计</t>
    <phoneticPr fontId="4" type="noConversion"/>
  </si>
  <si>
    <r>
      <t>2018年</t>
    </r>
    <r>
      <rPr>
        <sz val="11"/>
        <color theme="1"/>
        <rFont val="宋体"/>
        <family val="3"/>
        <charset val="134"/>
        <scheme val="minor"/>
      </rPr>
      <t>1月1日-2月28日</t>
    </r>
    <phoneticPr fontId="4" type="noConversion"/>
  </si>
  <si>
    <t>业务员：李苏洲</t>
    <phoneticPr fontId="4" type="noConversion"/>
  </si>
  <si>
    <t>岭南百福煲</t>
    <phoneticPr fontId="4" type="noConversion"/>
  </si>
  <si>
    <t>沁心茶壶五件套</t>
    <phoneticPr fontId="4" type="noConversion"/>
  </si>
  <si>
    <t>尚善茶具五件套</t>
    <phoneticPr fontId="4" type="noConversion"/>
  </si>
  <si>
    <t>鄂尔多斯羊毛被</t>
    <phoneticPr fontId="4" type="noConversion"/>
  </si>
  <si>
    <t>4.30</t>
    <phoneticPr fontId="4" type="noConversion"/>
  </si>
  <si>
    <t>2018年3月1日-3月31日</t>
    <phoneticPr fontId="4" type="noConversion"/>
  </si>
  <si>
    <t>2018年4月1日-4月30日</t>
    <phoneticPr fontId="4" type="noConversion"/>
  </si>
  <si>
    <t>万家祥德汽车销售有限公司</t>
    <phoneticPr fontId="4" type="noConversion"/>
  </si>
  <si>
    <t>行驶证驾驶证套</t>
    <phoneticPr fontId="4" type="noConversion"/>
  </si>
  <si>
    <t>返点</t>
    <phoneticPr fontId="4" type="noConversion"/>
  </si>
  <si>
    <t>五谷悦宴</t>
    <phoneticPr fontId="4" type="noConversion"/>
  </si>
  <si>
    <t>提成</t>
    <phoneticPr fontId="4" type="noConversion"/>
  </si>
  <si>
    <t>说明：阳光保险货款2780，已被陈俊丰私人收款，故在提成中扣除实发提成：4021.5-2780=1241</t>
    <phoneticPr fontId="4" type="noConversion"/>
  </si>
</sst>
</file>

<file path=xl/styles.xml><?xml version="1.0" encoding="utf-8"?>
<styleSheet xmlns="http://schemas.openxmlformats.org/spreadsheetml/2006/main">
  <numFmts count="4">
    <numFmt numFmtId="7" formatCode="&quot;¥&quot;#,##0.00;&quot;¥&quot;\-#,##0.00"/>
    <numFmt numFmtId="176" formatCode="#,##0.00_);[Red]\(#,##0.00\)"/>
    <numFmt numFmtId="177" formatCode="0.00_ "/>
    <numFmt numFmtId="178" formatCode="0.00_);\(0.00\)"/>
  </numFmts>
  <fonts count="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7" fontId="5" fillId="0" borderId="1" xfId="0" applyNumberFormat="1" applyFont="1" applyFill="1" applyBorder="1" applyAlignment="1">
      <alignment vertical="center"/>
    </xf>
    <xf numFmtId="7" fontId="5" fillId="0" borderId="0" xfId="0" applyNumberFormat="1" applyFont="1" applyFill="1" applyBorder="1" applyAlignment="1">
      <alignment vertical="center"/>
    </xf>
    <xf numFmtId="7" fontId="5" fillId="0" borderId="0" xfId="0" applyNumberFormat="1" applyFont="1" applyFill="1" applyBorder="1">
      <alignment vertical="center"/>
    </xf>
    <xf numFmtId="7" fontId="5" fillId="0" borderId="0" xfId="0" applyNumberFormat="1" applyFont="1" applyFill="1">
      <alignment vertical="center"/>
    </xf>
    <xf numFmtId="7" fontId="5" fillId="0" borderId="0" xfId="0" applyNumberFormat="1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58" fontId="5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7" fontId="5" fillId="2" borderId="1" xfId="0" applyNumberFormat="1" applyFont="1" applyFill="1" applyBorder="1" applyAlignment="1">
      <alignment vertical="center"/>
    </xf>
    <xf numFmtId="7" fontId="5" fillId="2" borderId="1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58" fontId="5" fillId="2" borderId="1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178" fontId="6" fillId="2" borderId="1" xfId="0" applyNumberFormat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vertical="center"/>
    </xf>
    <xf numFmtId="7" fontId="5" fillId="2" borderId="3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7" fontId="0" fillId="0" borderId="0" xfId="0" applyNumberForma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57"/>
  <sheetViews>
    <sheetView tabSelected="1" workbookViewId="0">
      <pane ySplit="5" topLeftCell="A6" activePane="bottomLeft" state="frozen"/>
      <selection pane="bottomLeft" activeCell="P27" sqref="P27:P28"/>
    </sheetView>
  </sheetViews>
  <sheetFormatPr defaultColWidth="9" defaultRowHeight="13.5"/>
  <cols>
    <col min="1" max="1" width="2.875" style="19" customWidth="1"/>
    <col min="2" max="2" width="3.25" style="19" customWidth="1"/>
    <col min="3" max="3" width="13.25" style="15" customWidth="1"/>
    <col min="4" max="4" width="21.125" style="13" customWidth="1"/>
    <col min="5" max="5" width="8.375" style="16" customWidth="1"/>
    <col min="6" max="6" width="9" style="16"/>
    <col min="7" max="7" width="6.75" style="16" customWidth="1"/>
    <col min="8" max="8" width="7" style="16" customWidth="1"/>
    <col min="9" max="9" width="6.25" style="16" customWidth="1"/>
    <col min="10" max="11" width="6.75" style="16" customWidth="1"/>
    <col min="12" max="12" width="7.25" style="16" customWidth="1"/>
    <col min="13" max="13" width="7" style="7" customWidth="1"/>
    <col min="14" max="14" width="7.25" style="16" customWidth="1"/>
    <col min="15" max="15" width="7.625" style="16" customWidth="1"/>
    <col min="16" max="16" width="6.875" style="16" customWidth="1"/>
    <col min="17" max="17" width="6" style="7" customWidth="1"/>
    <col min="18" max="18" width="7.375" style="16" customWidth="1"/>
    <col min="19" max="19" width="9" style="3"/>
  </cols>
  <sheetData>
    <row r="1" spans="1:18" s="3" customFormat="1" ht="30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s="3" customFormat="1">
      <c r="A2" s="93" t="s">
        <v>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s="3" customFormat="1">
      <c r="A3" s="93" t="s">
        <v>1</v>
      </c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s="3" customFormat="1">
      <c r="A4" s="95" t="s">
        <v>2</v>
      </c>
      <c r="B4" s="95"/>
      <c r="C4" s="98" t="s">
        <v>3</v>
      </c>
      <c r="D4" s="98" t="s">
        <v>4</v>
      </c>
      <c r="E4" s="95" t="s">
        <v>5</v>
      </c>
      <c r="F4" s="95" t="s">
        <v>6</v>
      </c>
      <c r="G4" s="95" t="s">
        <v>7</v>
      </c>
      <c r="H4" s="95" t="s">
        <v>8</v>
      </c>
      <c r="I4" s="95" t="s">
        <v>9</v>
      </c>
      <c r="J4" s="6" t="s">
        <v>10</v>
      </c>
      <c r="K4" s="87" t="s">
        <v>114</v>
      </c>
      <c r="L4" s="95" t="s">
        <v>11</v>
      </c>
      <c r="M4" s="87" t="s">
        <v>12</v>
      </c>
      <c r="N4" s="95" t="s">
        <v>13</v>
      </c>
      <c r="O4" s="96" t="s">
        <v>14</v>
      </c>
      <c r="P4" s="97"/>
      <c r="Q4" s="87" t="s">
        <v>15</v>
      </c>
      <c r="R4" s="95" t="s">
        <v>16</v>
      </c>
    </row>
    <row r="5" spans="1:18" s="3" customFormat="1">
      <c r="A5" s="6" t="s">
        <v>17</v>
      </c>
      <c r="B5" s="6" t="s">
        <v>18</v>
      </c>
      <c r="C5" s="98"/>
      <c r="D5" s="98"/>
      <c r="E5" s="95"/>
      <c r="F5" s="95"/>
      <c r="G5" s="95"/>
      <c r="H5" s="95"/>
      <c r="I5" s="95"/>
      <c r="J5" s="6" t="s">
        <v>19</v>
      </c>
      <c r="K5" s="88"/>
      <c r="L5" s="95"/>
      <c r="M5" s="88"/>
      <c r="N5" s="95"/>
      <c r="O5" s="18" t="s">
        <v>20</v>
      </c>
      <c r="P5" s="18" t="s">
        <v>21</v>
      </c>
      <c r="Q5" s="88"/>
      <c r="R5" s="95"/>
    </row>
    <row r="6" spans="1:18" s="3" customFormat="1" ht="19.5" customHeight="1">
      <c r="A6" s="6">
        <v>1</v>
      </c>
      <c r="B6" s="6">
        <v>1</v>
      </c>
      <c r="C6" s="11" t="s">
        <v>22</v>
      </c>
      <c r="D6" s="11" t="s">
        <v>23</v>
      </c>
      <c r="E6" s="6">
        <v>1</v>
      </c>
      <c r="F6" s="6">
        <f>29195+404+350</f>
        <v>29949</v>
      </c>
      <c r="G6" s="6">
        <v>0</v>
      </c>
      <c r="H6" s="6">
        <v>0</v>
      </c>
      <c r="I6" s="6">
        <v>0</v>
      </c>
      <c r="J6" s="6"/>
      <c r="K6" s="46"/>
      <c r="L6" s="6">
        <v>60375</v>
      </c>
      <c r="M6" s="4">
        <f t="shared" ref="M6:M45" si="0">L6*E6</f>
        <v>60375</v>
      </c>
      <c r="N6" s="6">
        <f>(L6-F6)*E6-G6-H6-I6-J6-K6</f>
        <v>30426</v>
      </c>
      <c r="O6" s="6">
        <v>60375</v>
      </c>
      <c r="P6" s="6">
        <f>M6-O6</f>
        <v>0</v>
      </c>
      <c r="Q6" s="4" t="s">
        <v>24</v>
      </c>
      <c r="R6" s="45" t="s">
        <v>109</v>
      </c>
    </row>
    <row r="7" spans="1:18" s="53" customFormat="1" ht="20.100000000000001" customHeight="1">
      <c r="A7" s="49"/>
      <c r="B7" s="49"/>
      <c r="C7" s="89" t="s">
        <v>25</v>
      </c>
      <c r="D7" s="52" t="s">
        <v>26</v>
      </c>
      <c r="E7" s="49">
        <v>289</v>
      </c>
      <c r="F7" s="49">
        <v>27.7</v>
      </c>
      <c r="G7" s="49">
        <v>0</v>
      </c>
      <c r="H7" s="49">
        <v>0</v>
      </c>
      <c r="I7" s="49">
        <v>1129</v>
      </c>
      <c r="J7" s="49">
        <v>315</v>
      </c>
      <c r="K7" s="49"/>
      <c r="L7" s="49">
        <v>73</v>
      </c>
      <c r="M7" s="51">
        <f t="shared" si="0"/>
        <v>21097</v>
      </c>
      <c r="N7" s="49">
        <f t="shared" ref="N7:N45" si="1">(L7-F7)*E7-G7-H7-I7-J7-K7</f>
        <v>11647.699999999999</v>
      </c>
      <c r="O7" s="49">
        <f>M7</f>
        <v>21097</v>
      </c>
      <c r="P7" s="49">
        <f t="shared" ref="P7:P8" si="2">M7-O7</f>
        <v>0</v>
      </c>
      <c r="Q7" s="51" t="s">
        <v>27</v>
      </c>
      <c r="R7" s="100" t="s">
        <v>28</v>
      </c>
    </row>
    <row r="8" spans="1:18" s="53" customFormat="1" ht="20.100000000000001" customHeight="1">
      <c r="A8" s="49"/>
      <c r="B8" s="49"/>
      <c r="C8" s="91"/>
      <c r="D8" s="52" t="s">
        <v>29</v>
      </c>
      <c r="E8" s="49">
        <v>131</v>
      </c>
      <c r="F8" s="49">
        <v>20</v>
      </c>
      <c r="G8" s="49">
        <v>0</v>
      </c>
      <c r="H8" s="49">
        <v>0</v>
      </c>
      <c r="I8" s="49">
        <v>0</v>
      </c>
      <c r="J8" s="49"/>
      <c r="K8" s="49"/>
      <c r="L8" s="49">
        <v>34</v>
      </c>
      <c r="M8" s="51">
        <f t="shared" si="0"/>
        <v>4454</v>
      </c>
      <c r="N8" s="49">
        <f t="shared" si="1"/>
        <v>1834</v>
      </c>
      <c r="O8" s="49">
        <f>M8</f>
        <v>4454</v>
      </c>
      <c r="P8" s="49">
        <f t="shared" si="2"/>
        <v>0</v>
      </c>
      <c r="Q8" s="51" t="s">
        <v>27</v>
      </c>
      <c r="R8" s="101"/>
    </row>
    <row r="9" spans="1:18" s="53" customFormat="1" ht="20.100000000000001" customHeight="1">
      <c r="A9" s="103">
        <v>1</v>
      </c>
      <c r="B9" s="104"/>
      <c r="C9" s="89" t="s">
        <v>30</v>
      </c>
      <c r="D9" s="48" t="s">
        <v>31</v>
      </c>
      <c r="E9" s="54">
        <v>23</v>
      </c>
      <c r="F9" s="49">
        <v>23</v>
      </c>
      <c r="G9" s="49">
        <v>0</v>
      </c>
      <c r="H9" s="49">
        <v>0</v>
      </c>
      <c r="I9" s="49">
        <v>0</v>
      </c>
      <c r="J9" s="49"/>
      <c r="K9" s="49"/>
      <c r="L9" s="50">
        <v>35</v>
      </c>
      <c r="M9" s="51">
        <f t="shared" si="0"/>
        <v>805</v>
      </c>
      <c r="N9" s="49">
        <f t="shared" si="1"/>
        <v>276</v>
      </c>
      <c r="O9" s="52">
        <v>20000</v>
      </c>
      <c r="P9" s="49">
        <v>0</v>
      </c>
      <c r="Q9" s="51"/>
      <c r="R9" s="55" t="s">
        <v>32</v>
      </c>
    </row>
    <row r="10" spans="1:18" s="53" customFormat="1" ht="20.100000000000001" customHeight="1">
      <c r="A10" s="105"/>
      <c r="B10" s="106"/>
      <c r="C10" s="90"/>
      <c r="D10" s="48" t="s">
        <v>33</v>
      </c>
      <c r="E10" s="54">
        <v>12</v>
      </c>
      <c r="F10" s="49">
        <v>115</v>
      </c>
      <c r="G10" s="49">
        <v>0</v>
      </c>
      <c r="H10" s="49">
        <v>0</v>
      </c>
      <c r="I10" s="49">
        <v>0</v>
      </c>
      <c r="J10" s="49"/>
      <c r="K10" s="49"/>
      <c r="L10" s="50">
        <v>145</v>
      </c>
      <c r="M10" s="51">
        <f t="shared" si="0"/>
        <v>1740</v>
      </c>
      <c r="N10" s="49">
        <f t="shared" si="1"/>
        <v>360</v>
      </c>
      <c r="O10" s="89">
        <v>22247</v>
      </c>
      <c r="P10" s="49">
        <v>0</v>
      </c>
      <c r="Q10" s="51"/>
      <c r="R10" s="49">
        <v>5.25</v>
      </c>
    </row>
    <row r="11" spans="1:18" s="53" customFormat="1" ht="20.100000000000001" customHeight="1">
      <c r="A11" s="105"/>
      <c r="B11" s="106"/>
      <c r="C11" s="90"/>
      <c r="D11" s="48" t="s">
        <v>34</v>
      </c>
      <c r="E11" s="54">
        <v>116</v>
      </c>
      <c r="F11" s="49">
        <v>68</v>
      </c>
      <c r="G11" s="49">
        <v>0</v>
      </c>
      <c r="H11" s="49">
        <v>0</v>
      </c>
      <c r="I11" s="49">
        <v>0</v>
      </c>
      <c r="J11" s="49"/>
      <c r="K11" s="49"/>
      <c r="L11" s="50">
        <v>95</v>
      </c>
      <c r="M11" s="51">
        <f t="shared" si="0"/>
        <v>11020</v>
      </c>
      <c r="N11" s="49">
        <f t="shared" si="1"/>
        <v>3132</v>
      </c>
      <c r="O11" s="90"/>
      <c r="P11" s="49">
        <v>0</v>
      </c>
      <c r="Q11" s="51"/>
      <c r="R11" s="49">
        <v>5.25</v>
      </c>
    </row>
    <row r="12" spans="1:18" s="53" customFormat="1" ht="20.100000000000001" customHeight="1">
      <c r="A12" s="105"/>
      <c r="B12" s="106"/>
      <c r="C12" s="90"/>
      <c r="D12" s="48" t="s">
        <v>35</v>
      </c>
      <c r="E12" s="54">
        <v>60</v>
      </c>
      <c r="F12" s="49">
        <v>109</v>
      </c>
      <c r="G12" s="49">
        <v>950</v>
      </c>
      <c r="H12" s="49">
        <v>0</v>
      </c>
      <c r="I12" s="49">
        <v>0</v>
      </c>
      <c r="J12" s="49"/>
      <c r="K12" s="49"/>
      <c r="L12" s="50">
        <v>159</v>
      </c>
      <c r="M12" s="51">
        <f t="shared" si="0"/>
        <v>9540</v>
      </c>
      <c r="N12" s="49">
        <f t="shared" si="1"/>
        <v>2050</v>
      </c>
      <c r="O12" s="90"/>
      <c r="P12" s="49">
        <v>0</v>
      </c>
      <c r="Q12" s="51"/>
      <c r="R12" s="49">
        <v>5.25</v>
      </c>
    </row>
    <row r="13" spans="1:18" s="53" customFormat="1" ht="20.100000000000001" customHeight="1">
      <c r="A13" s="105"/>
      <c r="B13" s="106"/>
      <c r="C13" s="90"/>
      <c r="D13" s="48" t="s">
        <v>36</v>
      </c>
      <c r="E13" s="54">
        <v>30</v>
      </c>
      <c r="F13" s="49">
        <v>75</v>
      </c>
      <c r="G13" s="49">
        <v>0</v>
      </c>
      <c r="H13" s="49">
        <v>510</v>
      </c>
      <c r="I13" s="49">
        <v>0</v>
      </c>
      <c r="J13" s="49"/>
      <c r="K13" s="49"/>
      <c r="L13" s="50">
        <v>120</v>
      </c>
      <c r="M13" s="51">
        <f t="shared" si="0"/>
        <v>3600</v>
      </c>
      <c r="N13" s="49">
        <f t="shared" si="1"/>
        <v>840</v>
      </c>
      <c r="O13" s="90"/>
      <c r="P13" s="49">
        <v>0</v>
      </c>
      <c r="Q13" s="51"/>
      <c r="R13" s="49">
        <v>5.25</v>
      </c>
    </row>
    <row r="14" spans="1:18" s="53" customFormat="1" ht="20.100000000000001" customHeight="1">
      <c r="A14" s="105"/>
      <c r="B14" s="106"/>
      <c r="C14" s="90"/>
      <c r="D14" s="48" t="s">
        <v>37</v>
      </c>
      <c r="E14" s="54">
        <v>10</v>
      </c>
      <c r="F14" s="49">
        <v>359</v>
      </c>
      <c r="G14" s="49">
        <v>0</v>
      </c>
      <c r="H14" s="49">
        <v>0</v>
      </c>
      <c r="I14" s="49">
        <v>0</v>
      </c>
      <c r="J14" s="49"/>
      <c r="K14" s="49"/>
      <c r="L14" s="50">
        <v>441</v>
      </c>
      <c r="M14" s="51">
        <f t="shared" si="0"/>
        <v>4410</v>
      </c>
      <c r="N14" s="49">
        <f t="shared" si="1"/>
        <v>820</v>
      </c>
      <c r="O14" s="90"/>
      <c r="P14" s="49">
        <v>0</v>
      </c>
      <c r="Q14" s="51"/>
      <c r="R14" s="49">
        <v>5.25</v>
      </c>
    </row>
    <row r="15" spans="1:18" s="53" customFormat="1" ht="20.100000000000001" customHeight="1">
      <c r="A15" s="105"/>
      <c r="B15" s="106"/>
      <c r="C15" s="90"/>
      <c r="D15" s="48" t="s">
        <v>38</v>
      </c>
      <c r="E15" s="54">
        <v>60</v>
      </c>
      <c r="F15" s="49">
        <v>116</v>
      </c>
      <c r="G15" s="49">
        <v>0</v>
      </c>
      <c r="H15" s="49">
        <v>0</v>
      </c>
      <c r="I15" s="49">
        <v>0</v>
      </c>
      <c r="J15" s="49"/>
      <c r="K15" s="49"/>
      <c r="L15" s="50">
        <v>179</v>
      </c>
      <c r="M15" s="51">
        <f t="shared" si="0"/>
        <v>10740</v>
      </c>
      <c r="N15" s="49">
        <f t="shared" si="1"/>
        <v>3780</v>
      </c>
      <c r="O15" s="90"/>
      <c r="P15" s="49">
        <v>0</v>
      </c>
      <c r="Q15" s="51"/>
      <c r="R15" s="49">
        <v>5.25</v>
      </c>
    </row>
    <row r="16" spans="1:18" s="53" customFormat="1" ht="20.100000000000001" customHeight="1">
      <c r="A16" s="107"/>
      <c r="B16" s="108"/>
      <c r="C16" s="91"/>
      <c r="D16" s="52" t="s">
        <v>105</v>
      </c>
      <c r="E16" s="49">
        <v>4</v>
      </c>
      <c r="F16" s="49">
        <v>58</v>
      </c>
      <c r="G16" s="49"/>
      <c r="H16" s="49"/>
      <c r="I16" s="49"/>
      <c r="J16" s="49"/>
      <c r="K16" s="49"/>
      <c r="L16" s="49">
        <v>98</v>
      </c>
      <c r="M16" s="51">
        <f t="shared" si="0"/>
        <v>392</v>
      </c>
      <c r="N16" s="49">
        <f t="shared" si="1"/>
        <v>160</v>
      </c>
      <c r="O16" s="91"/>
      <c r="P16" s="49">
        <v>0</v>
      </c>
      <c r="Q16" s="51"/>
      <c r="R16" s="49">
        <v>5.25</v>
      </c>
    </row>
    <row r="17" spans="1:18" s="53" customFormat="1" ht="20.100000000000001" customHeight="1">
      <c r="A17" s="49"/>
      <c r="B17" s="49"/>
      <c r="C17" s="89" t="s">
        <v>39</v>
      </c>
      <c r="D17" s="48" t="s">
        <v>38</v>
      </c>
      <c r="E17" s="54">
        <v>30</v>
      </c>
      <c r="F17" s="49">
        <v>116</v>
      </c>
      <c r="G17" s="49"/>
      <c r="H17" s="49"/>
      <c r="I17" s="49"/>
      <c r="J17" s="49"/>
      <c r="K17" s="49"/>
      <c r="L17" s="50">
        <v>179</v>
      </c>
      <c r="M17" s="51">
        <f t="shared" si="0"/>
        <v>5370</v>
      </c>
      <c r="N17" s="49">
        <f t="shared" si="1"/>
        <v>1890</v>
      </c>
      <c r="O17" s="49">
        <f t="shared" ref="O17:O22" si="3">M17</f>
        <v>5370</v>
      </c>
      <c r="P17" s="49">
        <f t="shared" ref="P17:P22" si="4">M17-O17</f>
        <v>0</v>
      </c>
      <c r="Q17" s="51"/>
      <c r="R17" s="100" t="s">
        <v>40</v>
      </c>
    </row>
    <row r="18" spans="1:18" s="53" customFormat="1" ht="20.100000000000001" customHeight="1">
      <c r="A18" s="49"/>
      <c r="B18" s="49"/>
      <c r="C18" s="90"/>
      <c r="D18" s="48" t="s">
        <v>36</v>
      </c>
      <c r="E18" s="54">
        <v>10</v>
      </c>
      <c r="F18" s="49">
        <v>75</v>
      </c>
      <c r="G18" s="49"/>
      <c r="H18" s="49"/>
      <c r="I18" s="49"/>
      <c r="J18" s="49"/>
      <c r="K18" s="49"/>
      <c r="L18" s="50">
        <v>120</v>
      </c>
      <c r="M18" s="51">
        <f t="shared" si="0"/>
        <v>1200</v>
      </c>
      <c r="N18" s="49">
        <f t="shared" si="1"/>
        <v>450</v>
      </c>
      <c r="O18" s="49">
        <f t="shared" si="3"/>
        <v>1200</v>
      </c>
      <c r="P18" s="49">
        <f t="shared" si="4"/>
        <v>0</v>
      </c>
      <c r="Q18" s="51"/>
      <c r="R18" s="102"/>
    </row>
    <row r="19" spans="1:18" s="53" customFormat="1" ht="20.100000000000001" customHeight="1">
      <c r="A19" s="49"/>
      <c r="B19" s="49"/>
      <c r="C19" s="90"/>
      <c r="D19" s="48" t="s">
        <v>34</v>
      </c>
      <c r="E19" s="54">
        <v>3</v>
      </c>
      <c r="F19" s="49">
        <v>68</v>
      </c>
      <c r="G19" s="49"/>
      <c r="H19" s="49"/>
      <c r="I19" s="49"/>
      <c r="J19" s="49"/>
      <c r="K19" s="49"/>
      <c r="L19" s="50">
        <v>98</v>
      </c>
      <c r="M19" s="51">
        <f t="shared" si="0"/>
        <v>294</v>
      </c>
      <c r="N19" s="49">
        <f t="shared" si="1"/>
        <v>90</v>
      </c>
      <c r="O19" s="49">
        <f t="shared" si="3"/>
        <v>294</v>
      </c>
      <c r="P19" s="49">
        <f t="shared" si="4"/>
        <v>0</v>
      </c>
      <c r="Q19" s="51"/>
      <c r="R19" s="102"/>
    </row>
    <row r="20" spans="1:18" s="53" customFormat="1" ht="20.100000000000001" customHeight="1">
      <c r="A20" s="49"/>
      <c r="B20" s="49"/>
      <c r="C20" s="90"/>
      <c r="D20" s="48" t="s">
        <v>41</v>
      </c>
      <c r="E20" s="54">
        <v>20</v>
      </c>
      <c r="F20" s="49">
        <v>23</v>
      </c>
      <c r="G20" s="49"/>
      <c r="H20" s="49"/>
      <c r="I20" s="49"/>
      <c r="J20" s="49"/>
      <c r="K20" s="49"/>
      <c r="L20" s="50">
        <v>38</v>
      </c>
      <c r="M20" s="51">
        <f t="shared" si="0"/>
        <v>760</v>
      </c>
      <c r="N20" s="49">
        <f t="shared" si="1"/>
        <v>300</v>
      </c>
      <c r="O20" s="49">
        <f t="shared" si="3"/>
        <v>760</v>
      </c>
      <c r="P20" s="49">
        <f t="shared" si="4"/>
        <v>0</v>
      </c>
      <c r="Q20" s="51"/>
      <c r="R20" s="102"/>
    </row>
    <row r="21" spans="1:18" s="53" customFormat="1" ht="20.100000000000001" customHeight="1">
      <c r="A21" s="49"/>
      <c r="B21" s="49"/>
      <c r="C21" s="90"/>
      <c r="D21" s="48" t="s">
        <v>42</v>
      </c>
      <c r="E21" s="54">
        <v>48</v>
      </c>
      <c r="F21" s="49">
        <v>10.5</v>
      </c>
      <c r="G21" s="49"/>
      <c r="H21" s="49"/>
      <c r="I21" s="49"/>
      <c r="J21" s="49"/>
      <c r="K21" s="49"/>
      <c r="L21" s="50">
        <v>16</v>
      </c>
      <c r="M21" s="51">
        <f t="shared" si="0"/>
        <v>768</v>
      </c>
      <c r="N21" s="49">
        <f t="shared" si="1"/>
        <v>264</v>
      </c>
      <c r="O21" s="49">
        <f t="shared" si="3"/>
        <v>768</v>
      </c>
      <c r="P21" s="49">
        <f t="shared" si="4"/>
        <v>0</v>
      </c>
      <c r="Q21" s="51"/>
      <c r="R21" s="102"/>
    </row>
    <row r="22" spans="1:18" s="53" customFormat="1" ht="20.100000000000001" customHeight="1">
      <c r="A22" s="49"/>
      <c r="B22" s="49"/>
      <c r="C22" s="91"/>
      <c r="D22" s="48" t="s">
        <v>43</v>
      </c>
      <c r="E22" s="54">
        <v>300</v>
      </c>
      <c r="F22" s="49">
        <v>1.19</v>
      </c>
      <c r="G22" s="49"/>
      <c r="H22" s="49"/>
      <c r="I22" s="49"/>
      <c r="J22" s="49"/>
      <c r="K22" s="49"/>
      <c r="L22" s="50">
        <v>1.98</v>
      </c>
      <c r="M22" s="51">
        <f t="shared" si="0"/>
        <v>594</v>
      </c>
      <c r="N22" s="49">
        <f t="shared" si="1"/>
        <v>237</v>
      </c>
      <c r="O22" s="49">
        <f t="shared" si="3"/>
        <v>594</v>
      </c>
      <c r="P22" s="49">
        <f t="shared" si="4"/>
        <v>0</v>
      </c>
      <c r="Q22" s="51"/>
      <c r="R22" s="101"/>
    </row>
    <row r="23" spans="1:18" s="53" customFormat="1" ht="20.100000000000001" customHeight="1">
      <c r="A23" s="49"/>
      <c r="B23" s="49"/>
      <c r="C23" s="99" t="s">
        <v>44</v>
      </c>
      <c r="D23" s="52" t="s">
        <v>45</v>
      </c>
      <c r="E23" s="49">
        <v>52</v>
      </c>
      <c r="F23" s="49">
        <v>200</v>
      </c>
      <c r="G23" s="49"/>
      <c r="H23" s="49"/>
      <c r="I23" s="49"/>
      <c r="J23" s="49"/>
      <c r="K23" s="49"/>
      <c r="L23" s="49">
        <v>300</v>
      </c>
      <c r="M23" s="51">
        <f t="shared" si="0"/>
        <v>15600</v>
      </c>
      <c r="N23" s="49">
        <f t="shared" si="1"/>
        <v>5200</v>
      </c>
      <c r="O23" s="49">
        <v>15600</v>
      </c>
      <c r="P23" s="49">
        <f t="shared" ref="P23:P29" si="5">M23-O23</f>
        <v>0</v>
      </c>
      <c r="Q23" s="51"/>
      <c r="R23" s="56" t="s">
        <v>109</v>
      </c>
    </row>
    <row r="24" spans="1:18" s="53" customFormat="1" ht="20.100000000000001" customHeight="1">
      <c r="A24" s="49"/>
      <c r="B24" s="49"/>
      <c r="C24" s="99"/>
      <c r="D24" s="52" t="s">
        <v>108</v>
      </c>
      <c r="E24" s="49">
        <v>50</v>
      </c>
      <c r="F24" s="49">
        <v>75</v>
      </c>
      <c r="G24" s="49"/>
      <c r="H24" s="49"/>
      <c r="I24" s="49"/>
      <c r="J24" s="49"/>
      <c r="K24" s="49"/>
      <c r="L24" s="49">
        <v>120</v>
      </c>
      <c r="M24" s="51">
        <f t="shared" si="0"/>
        <v>6000</v>
      </c>
      <c r="N24" s="49">
        <f t="shared" si="1"/>
        <v>2250</v>
      </c>
      <c r="O24" s="49">
        <v>6000</v>
      </c>
      <c r="P24" s="49">
        <f t="shared" si="5"/>
        <v>0</v>
      </c>
      <c r="Q24" s="51"/>
      <c r="R24" s="56" t="s">
        <v>109</v>
      </c>
    </row>
    <row r="25" spans="1:18" s="3" customFormat="1" ht="20.100000000000001" customHeight="1">
      <c r="A25" s="87">
        <v>2</v>
      </c>
      <c r="B25" s="87">
        <v>5</v>
      </c>
      <c r="C25" s="98" t="s">
        <v>46</v>
      </c>
      <c r="D25" s="9" t="s">
        <v>47</v>
      </c>
      <c r="E25" s="6">
        <v>20</v>
      </c>
      <c r="F25" s="6">
        <v>48</v>
      </c>
      <c r="G25" s="6"/>
      <c r="H25" s="6"/>
      <c r="I25" s="6"/>
      <c r="J25" s="6"/>
      <c r="K25" s="46"/>
      <c r="L25" s="6">
        <v>70</v>
      </c>
      <c r="M25" s="4">
        <f t="shared" si="0"/>
        <v>1400</v>
      </c>
      <c r="N25" s="46">
        <f t="shared" si="1"/>
        <v>440</v>
      </c>
      <c r="O25" s="6">
        <f>M25</f>
        <v>1400</v>
      </c>
      <c r="P25" s="6">
        <f t="shared" si="5"/>
        <v>0</v>
      </c>
      <c r="Q25" s="4" t="s">
        <v>48</v>
      </c>
      <c r="R25" s="6">
        <v>5.0999999999999996</v>
      </c>
    </row>
    <row r="26" spans="1:18" s="3" customFormat="1" ht="20.100000000000001" customHeight="1">
      <c r="A26" s="88"/>
      <c r="B26" s="88"/>
      <c r="C26" s="98"/>
      <c r="D26" s="11" t="s">
        <v>49</v>
      </c>
      <c r="E26" s="6">
        <v>300</v>
      </c>
      <c r="F26" s="6">
        <v>5.5</v>
      </c>
      <c r="G26" s="6"/>
      <c r="H26" s="6"/>
      <c r="I26" s="6"/>
      <c r="J26" s="6"/>
      <c r="K26" s="46"/>
      <c r="L26" s="6">
        <v>9.5</v>
      </c>
      <c r="M26" s="4">
        <f t="shared" si="0"/>
        <v>2850</v>
      </c>
      <c r="N26" s="46">
        <f t="shared" si="1"/>
        <v>1200</v>
      </c>
      <c r="O26" s="46">
        <f>M26</f>
        <v>2850</v>
      </c>
      <c r="P26" s="6">
        <f t="shared" si="5"/>
        <v>0</v>
      </c>
      <c r="Q26" s="4" t="s">
        <v>48</v>
      </c>
      <c r="R26" s="6">
        <v>5.0999999999999996</v>
      </c>
    </row>
    <row r="27" spans="1:18" s="3" customFormat="1" ht="20.100000000000001" customHeight="1">
      <c r="A27" s="87">
        <v>2</v>
      </c>
      <c r="B27" s="87">
        <v>5</v>
      </c>
      <c r="C27" s="98" t="s">
        <v>50</v>
      </c>
      <c r="D27" s="11" t="s">
        <v>51</v>
      </c>
      <c r="E27" s="6">
        <v>216</v>
      </c>
      <c r="F27" s="6">
        <v>8.68</v>
      </c>
      <c r="G27" s="6"/>
      <c r="H27" s="6"/>
      <c r="I27" s="6"/>
      <c r="J27" s="6"/>
      <c r="K27" s="46"/>
      <c r="L27" s="6">
        <v>18.899999999999999</v>
      </c>
      <c r="M27" s="4">
        <f t="shared" si="0"/>
        <v>4082.3999999999996</v>
      </c>
      <c r="N27" s="46">
        <f t="shared" si="1"/>
        <v>2207.5199999999995</v>
      </c>
      <c r="O27" s="6"/>
      <c r="P27" s="6">
        <f t="shared" si="5"/>
        <v>4082.3999999999996</v>
      </c>
      <c r="Q27" s="4"/>
      <c r="R27" s="6"/>
    </row>
    <row r="28" spans="1:18" s="3" customFormat="1" ht="20.100000000000001" customHeight="1">
      <c r="A28" s="88"/>
      <c r="B28" s="88"/>
      <c r="C28" s="98"/>
      <c r="D28" s="11" t="s">
        <v>52</v>
      </c>
      <c r="E28" s="6">
        <v>120</v>
      </c>
      <c r="F28" s="6">
        <v>9.5</v>
      </c>
      <c r="G28" s="6"/>
      <c r="H28" s="6"/>
      <c r="I28" s="6"/>
      <c r="J28" s="6"/>
      <c r="K28" s="46"/>
      <c r="L28" s="6">
        <v>15</v>
      </c>
      <c r="M28" s="4">
        <f t="shared" si="0"/>
        <v>1800</v>
      </c>
      <c r="N28" s="46">
        <f t="shared" si="1"/>
        <v>660</v>
      </c>
      <c r="O28" s="6"/>
      <c r="P28" s="6">
        <f t="shared" si="5"/>
        <v>1800</v>
      </c>
      <c r="Q28" s="4"/>
      <c r="R28" s="6"/>
    </row>
    <row r="29" spans="1:18" s="3" customFormat="1" ht="20.100000000000001" customHeight="1">
      <c r="A29" s="6">
        <v>2</v>
      </c>
      <c r="B29" s="6">
        <v>7</v>
      </c>
      <c r="C29" s="8" t="s">
        <v>53</v>
      </c>
      <c r="D29" s="11" t="s">
        <v>36</v>
      </c>
      <c r="E29" s="6">
        <v>13</v>
      </c>
      <c r="F29" s="6">
        <v>75</v>
      </c>
      <c r="G29" s="6"/>
      <c r="H29" s="6"/>
      <c r="I29" s="6"/>
      <c r="J29" s="6"/>
      <c r="K29" s="46"/>
      <c r="L29" s="6">
        <v>126</v>
      </c>
      <c r="M29" s="4">
        <f t="shared" si="0"/>
        <v>1638</v>
      </c>
      <c r="N29" s="46">
        <f t="shared" si="1"/>
        <v>663</v>
      </c>
      <c r="O29" s="6">
        <f>M29</f>
        <v>1638</v>
      </c>
      <c r="P29" s="6">
        <f t="shared" si="5"/>
        <v>0</v>
      </c>
      <c r="Q29" s="4"/>
      <c r="R29" s="6"/>
    </row>
    <row r="30" spans="1:18" s="53" customFormat="1" ht="20.100000000000001" customHeight="1">
      <c r="A30" s="95">
        <v>2</v>
      </c>
      <c r="B30" s="95">
        <v>8</v>
      </c>
      <c r="C30" s="98" t="s">
        <v>54</v>
      </c>
      <c r="D30" s="48" t="s">
        <v>55</v>
      </c>
      <c r="E30" s="49">
        <v>84</v>
      </c>
      <c r="F30" s="49">
        <v>49.3</v>
      </c>
      <c r="G30" s="49"/>
      <c r="H30" s="49"/>
      <c r="I30" s="49"/>
      <c r="J30" s="49"/>
      <c r="K30" s="49">
        <v>575.40000000000009</v>
      </c>
      <c r="L30" s="50">
        <v>63</v>
      </c>
      <c r="M30" s="51">
        <f t="shared" si="0"/>
        <v>5292</v>
      </c>
      <c r="N30" s="49">
        <f>(L30-F30)*E30-G30-H30-I30-J30-K30</f>
        <v>575.40000000000009</v>
      </c>
      <c r="O30" s="52">
        <v>16000</v>
      </c>
      <c r="P30" s="49">
        <v>0</v>
      </c>
      <c r="Q30" s="51"/>
      <c r="R30" s="49"/>
    </row>
    <row r="31" spans="1:18" s="3" customFormat="1" ht="20.100000000000001" customHeight="1">
      <c r="A31" s="95"/>
      <c r="B31" s="95"/>
      <c r="C31" s="98"/>
      <c r="D31" s="9" t="s">
        <v>56</v>
      </c>
      <c r="E31" s="6">
        <v>84</v>
      </c>
      <c r="F31" s="6">
        <v>47</v>
      </c>
      <c r="G31" s="6"/>
      <c r="H31" s="6"/>
      <c r="I31" s="6"/>
      <c r="J31" s="6"/>
      <c r="K31" s="46">
        <v>924</v>
      </c>
      <c r="L31" s="17">
        <v>69</v>
      </c>
      <c r="M31" s="4">
        <f t="shared" si="0"/>
        <v>5796</v>
      </c>
      <c r="N31" s="46">
        <f t="shared" si="1"/>
        <v>924</v>
      </c>
      <c r="O31" s="11">
        <v>17006.400000000001</v>
      </c>
      <c r="P31" s="49">
        <v>0</v>
      </c>
      <c r="Q31" s="4"/>
      <c r="R31" s="49"/>
    </row>
    <row r="32" spans="1:18" s="3" customFormat="1" ht="20.100000000000001" customHeight="1">
      <c r="A32" s="95"/>
      <c r="B32" s="95"/>
      <c r="C32" s="98"/>
      <c r="D32" s="9" t="s">
        <v>57</v>
      </c>
      <c r="E32" s="6">
        <v>84</v>
      </c>
      <c r="F32" s="6">
        <v>50.4</v>
      </c>
      <c r="G32" s="6"/>
      <c r="H32" s="6"/>
      <c r="I32" s="6"/>
      <c r="J32" s="6"/>
      <c r="K32" s="46">
        <v>571.20000000000005</v>
      </c>
      <c r="L32" s="17">
        <v>64</v>
      </c>
      <c r="M32" s="4">
        <f t="shared" si="0"/>
        <v>5376</v>
      </c>
      <c r="N32" s="46">
        <f t="shared" si="1"/>
        <v>571.20000000000005</v>
      </c>
      <c r="O32" s="11"/>
      <c r="P32" s="49">
        <v>0</v>
      </c>
      <c r="Q32" s="4"/>
      <c r="R32" s="49"/>
    </row>
    <row r="33" spans="1:18" s="3" customFormat="1" ht="20.100000000000001" customHeight="1">
      <c r="A33" s="95"/>
      <c r="B33" s="95"/>
      <c r="C33" s="98"/>
      <c r="D33" s="9" t="s">
        <v>58</v>
      </c>
      <c r="E33" s="6">
        <v>28</v>
      </c>
      <c r="F33" s="6">
        <v>62.5</v>
      </c>
      <c r="G33" s="6"/>
      <c r="H33" s="6"/>
      <c r="I33" s="6"/>
      <c r="J33" s="6"/>
      <c r="K33" s="46">
        <v>522.19999999999993</v>
      </c>
      <c r="L33" s="17">
        <v>99.8</v>
      </c>
      <c r="M33" s="4">
        <f t="shared" si="0"/>
        <v>2794.4</v>
      </c>
      <c r="N33" s="46">
        <f t="shared" si="1"/>
        <v>522.19999999999993</v>
      </c>
      <c r="O33" s="11"/>
      <c r="P33" s="49">
        <v>0</v>
      </c>
      <c r="Q33" s="4"/>
      <c r="R33" s="49"/>
    </row>
    <row r="34" spans="1:18" s="3" customFormat="1" ht="20.100000000000001" customHeight="1">
      <c r="A34" s="95"/>
      <c r="B34" s="95"/>
      <c r="C34" s="98"/>
      <c r="D34" s="9" t="s">
        <v>59</v>
      </c>
      <c r="E34" s="6">
        <v>56</v>
      </c>
      <c r="F34" s="6">
        <v>80</v>
      </c>
      <c r="G34" s="6">
        <f>E34*F34</f>
        <v>4480</v>
      </c>
      <c r="H34" s="6"/>
      <c r="I34" s="6"/>
      <c r="J34" s="6"/>
      <c r="K34" s="46">
        <v>140</v>
      </c>
      <c r="L34" s="17">
        <v>85</v>
      </c>
      <c r="M34" s="4">
        <f t="shared" si="0"/>
        <v>4760</v>
      </c>
      <c r="N34" s="46">
        <f t="shared" si="1"/>
        <v>-4340</v>
      </c>
      <c r="O34" s="11"/>
      <c r="P34" s="49">
        <v>0</v>
      </c>
      <c r="Q34" s="4"/>
      <c r="R34" s="49"/>
    </row>
    <row r="35" spans="1:18" s="3" customFormat="1" ht="20.100000000000001" customHeight="1">
      <c r="A35" s="95"/>
      <c r="B35" s="95"/>
      <c r="C35" s="98"/>
      <c r="D35" s="9" t="s">
        <v>60</v>
      </c>
      <c r="E35" s="6">
        <v>28</v>
      </c>
      <c r="F35" s="6">
        <v>89</v>
      </c>
      <c r="G35" s="47">
        <f>E35*F35</f>
        <v>2492</v>
      </c>
      <c r="H35" s="6"/>
      <c r="I35" s="6"/>
      <c r="J35" s="6"/>
      <c r="K35" s="46">
        <v>70</v>
      </c>
      <c r="L35" s="17">
        <v>94</v>
      </c>
      <c r="M35" s="4">
        <f t="shared" si="0"/>
        <v>2632</v>
      </c>
      <c r="N35" s="46">
        <f t="shared" si="1"/>
        <v>-2422</v>
      </c>
      <c r="O35" s="11"/>
      <c r="P35" s="49">
        <v>0</v>
      </c>
      <c r="Q35" s="4"/>
      <c r="R35" s="49"/>
    </row>
    <row r="36" spans="1:18" s="3" customFormat="1" ht="20.100000000000001" customHeight="1">
      <c r="A36" s="95"/>
      <c r="B36" s="95"/>
      <c r="C36" s="98"/>
      <c r="D36" s="9" t="s">
        <v>61</v>
      </c>
      <c r="E36" s="6">
        <v>28</v>
      </c>
      <c r="F36" s="6">
        <v>108</v>
      </c>
      <c r="G36" s="6"/>
      <c r="H36" s="6"/>
      <c r="I36" s="6"/>
      <c r="J36" s="6"/>
      <c r="K36" s="46">
        <v>980</v>
      </c>
      <c r="L36" s="17">
        <v>178</v>
      </c>
      <c r="M36" s="4">
        <f t="shared" si="0"/>
        <v>4984</v>
      </c>
      <c r="N36" s="46">
        <f>(L36-F36)*E36-G36-H36-I36-J36-K36</f>
        <v>980</v>
      </c>
      <c r="O36" s="11"/>
      <c r="P36" s="49">
        <v>0</v>
      </c>
      <c r="Q36" s="4"/>
      <c r="R36" s="49"/>
    </row>
    <row r="37" spans="1:18" s="3" customFormat="1" ht="20.100000000000001" customHeight="1">
      <c r="A37" s="95"/>
      <c r="B37" s="95"/>
      <c r="C37" s="98"/>
      <c r="D37" s="9" t="s">
        <v>115</v>
      </c>
      <c r="E37" s="6">
        <v>28</v>
      </c>
      <c r="F37" s="6">
        <v>29.5</v>
      </c>
      <c r="G37" s="47"/>
      <c r="H37" s="6"/>
      <c r="I37" s="6"/>
      <c r="J37" s="6"/>
      <c r="K37" s="46">
        <v>273</v>
      </c>
      <c r="L37" s="17">
        <v>49</v>
      </c>
      <c r="M37" s="4">
        <f t="shared" si="0"/>
        <v>1372</v>
      </c>
      <c r="N37" s="46">
        <f t="shared" si="1"/>
        <v>273</v>
      </c>
      <c r="O37" s="11"/>
      <c r="P37" s="6">
        <v>0</v>
      </c>
      <c r="Q37" s="4"/>
      <c r="R37" s="49"/>
    </row>
    <row r="38" spans="1:18" s="3" customFormat="1" ht="20.100000000000001" customHeight="1">
      <c r="A38" s="95">
        <v>2</v>
      </c>
      <c r="B38" s="95">
        <v>8</v>
      </c>
      <c r="C38" s="98" t="s">
        <v>63</v>
      </c>
      <c r="D38" s="9" t="s">
        <v>61</v>
      </c>
      <c r="E38" s="6">
        <v>30</v>
      </c>
      <c r="F38" s="6">
        <v>108</v>
      </c>
      <c r="G38" s="47"/>
      <c r="H38" s="6"/>
      <c r="I38" s="6"/>
      <c r="J38" s="6"/>
      <c r="K38" s="46">
        <v>975</v>
      </c>
      <c r="L38" s="17">
        <v>173</v>
      </c>
      <c r="M38" s="4">
        <f t="shared" si="0"/>
        <v>5190</v>
      </c>
      <c r="N38" s="46">
        <f t="shared" si="1"/>
        <v>975</v>
      </c>
      <c r="O38" s="6">
        <f>M38</f>
        <v>5190</v>
      </c>
      <c r="P38" s="6">
        <f t="shared" ref="P38:P45" si="6">M38-O38</f>
        <v>0</v>
      </c>
      <c r="Q38" s="4"/>
      <c r="R38" s="49"/>
    </row>
    <row r="39" spans="1:18" s="3" customFormat="1" ht="20.100000000000001" customHeight="1">
      <c r="A39" s="95"/>
      <c r="B39" s="95"/>
      <c r="C39" s="98"/>
      <c r="D39" s="9" t="s">
        <v>64</v>
      </c>
      <c r="E39" s="6">
        <v>150</v>
      </c>
      <c r="F39" s="6">
        <v>34</v>
      </c>
      <c r="G39" s="47">
        <f>E39*F39</f>
        <v>5100</v>
      </c>
      <c r="H39" s="6"/>
      <c r="I39" s="6"/>
      <c r="J39" s="6"/>
      <c r="K39" s="46">
        <v>1800</v>
      </c>
      <c r="L39" s="17">
        <v>58</v>
      </c>
      <c r="M39" s="4">
        <f t="shared" si="0"/>
        <v>8700</v>
      </c>
      <c r="N39" s="46">
        <f t="shared" si="1"/>
        <v>-3300</v>
      </c>
      <c r="O39" s="46">
        <f t="shared" ref="O39:O41" si="7">M39</f>
        <v>8700</v>
      </c>
      <c r="P39" s="6">
        <f t="shared" si="6"/>
        <v>0</v>
      </c>
      <c r="Q39" s="4"/>
      <c r="R39" s="49"/>
    </row>
    <row r="40" spans="1:18" s="3" customFormat="1" ht="20.100000000000001" customHeight="1">
      <c r="A40" s="95"/>
      <c r="B40" s="95"/>
      <c r="C40" s="98"/>
      <c r="D40" s="9" t="s">
        <v>65</v>
      </c>
      <c r="E40" s="6">
        <v>30</v>
      </c>
      <c r="F40" s="6">
        <v>58</v>
      </c>
      <c r="G40" s="47">
        <f>E40*F40</f>
        <v>1740</v>
      </c>
      <c r="H40" s="6"/>
      <c r="I40" s="6"/>
      <c r="J40" s="6"/>
      <c r="K40" s="46">
        <v>450</v>
      </c>
      <c r="L40" s="17">
        <v>88</v>
      </c>
      <c r="M40" s="4">
        <f t="shared" si="0"/>
        <v>2640</v>
      </c>
      <c r="N40" s="46">
        <f t="shared" si="1"/>
        <v>-1290</v>
      </c>
      <c r="O40" s="46">
        <f t="shared" si="7"/>
        <v>2640</v>
      </c>
      <c r="P40" s="6">
        <f t="shared" si="6"/>
        <v>0</v>
      </c>
      <c r="Q40" s="4"/>
      <c r="R40" s="49"/>
    </row>
    <row r="41" spans="1:18" s="3" customFormat="1" ht="20.100000000000001" customHeight="1">
      <c r="A41" s="95"/>
      <c r="B41" s="95"/>
      <c r="C41" s="98"/>
      <c r="D41" s="9" t="s">
        <v>62</v>
      </c>
      <c r="E41" s="6">
        <v>30</v>
      </c>
      <c r="F41" s="6">
        <v>29.5</v>
      </c>
      <c r="G41" s="6"/>
      <c r="H41" s="6"/>
      <c r="I41" s="6"/>
      <c r="J41" s="6"/>
      <c r="K41" s="46">
        <v>292.5</v>
      </c>
      <c r="L41" s="17">
        <v>49</v>
      </c>
      <c r="M41" s="4">
        <f t="shared" si="0"/>
        <v>1470</v>
      </c>
      <c r="N41" s="46">
        <f t="shared" si="1"/>
        <v>292.5</v>
      </c>
      <c r="O41" s="46">
        <f t="shared" si="7"/>
        <v>1470</v>
      </c>
      <c r="P41" s="6">
        <f t="shared" si="6"/>
        <v>0</v>
      </c>
      <c r="Q41" s="4"/>
      <c r="R41" s="49"/>
    </row>
    <row r="42" spans="1:18" s="3" customFormat="1" ht="22.5">
      <c r="A42" s="6">
        <v>2</v>
      </c>
      <c r="B42" s="6">
        <v>5</v>
      </c>
      <c r="C42" s="8" t="s">
        <v>66</v>
      </c>
      <c r="D42" s="11" t="s">
        <v>67</v>
      </c>
      <c r="E42" s="6">
        <v>83333</v>
      </c>
      <c r="F42" s="6">
        <v>0.03</v>
      </c>
      <c r="G42" s="6"/>
      <c r="H42" s="6"/>
      <c r="I42" s="6"/>
      <c r="J42" s="6"/>
      <c r="K42" s="46"/>
      <c r="L42" s="6">
        <v>5.5E-2</v>
      </c>
      <c r="M42" s="4">
        <f t="shared" si="0"/>
        <v>4583.3149999999996</v>
      </c>
      <c r="N42" s="46">
        <f t="shared" si="1"/>
        <v>2083.3250000000003</v>
      </c>
      <c r="O42" s="6">
        <f>M42</f>
        <v>4583.3149999999996</v>
      </c>
      <c r="P42" s="6">
        <f t="shared" si="6"/>
        <v>0</v>
      </c>
      <c r="Q42" s="4"/>
      <c r="R42" s="6"/>
    </row>
    <row r="43" spans="1:18" s="3" customFormat="1" ht="20.100000000000001" customHeight="1">
      <c r="A43" s="6">
        <v>2</v>
      </c>
      <c r="B43" s="6">
        <v>6</v>
      </c>
      <c r="C43" s="8" t="s">
        <v>68</v>
      </c>
      <c r="D43" s="11" t="s">
        <v>67</v>
      </c>
      <c r="E43" s="6">
        <v>14086</v>
      </c>
      <c r="F43" s="6">
        <v>0</v>
      </c>
      <c r="G43" s="6"/>
      <c r="H43" s="6"/>
      <c r="I43" s="6"/>
      <c r="J43" s="6"/>
      <c r="K43" s="46"/>
      <c r="L43" s="6">
        <v>0.03</v>
      </c>
      <c r="M43" s="4">
        <f t="shared" si="0"/>
        <v>422.58</v>
      </c>
      <c r="N43" s="46">
        <f t="shared" si="1"/>
        <v>422.58</v>
      </c>
      <c r="O43" s="6">
        <f>M43</f>
        <v>422.58</v>
      </c>
      <c r="P43" s="6">
        <f t="shared" si="6"/>
        <v>0</v>
      </c>
      <c r="Q43" s="4"/>
      <c r="R43" s="6"/>
    </row>
    <row r="44" spans="1:18" s="3" customFormat="1" ht="20.100000000000001" customHeight="1">
      <c r="A44" s="6">
        <v>2</v>
      </c>
      <c r="B44" s="6">
        <v>8</v>
      </c>
      <c r="C44" s="8" t="s">
        <v>69</v>
      </c>
      <c r="D44" s="11" t="s">
        <v>70</v>
      </c>
      <c r="E44" s="6">
        <v>200</v>
      </c>
      <c r="F44" s="6">
        <v>29.5</v>
      </c>
      <c r="G44" s="6"/>
      <c r="H44" s="6"/>
      <c r="I44" s="6"/>
      <c r="J44" s="6"/>
      <c r="K44" s="46"/>
      <c r="L44" s="6">
        <v>35</v>
      </c>
      <c r="M44" s="4">
        <f t="shared" si="0"/>
        <v>7000</v>
      </c>
      <c r="N44" s="46">
        <f t="shared" si="1"/>
        <v>1100</v>
      </c>
      <c r="O44" s="6">
        <f>M44</f>
        <v>7000</v>
      </c>
      <c r="P44" s="6">
        <f t="shared" si="6"/>
        <v>0</v>
      </c>
      <c r="Q44" s="4"/>
      <c r="R44" s="6"/>
    </row>
    <row r="45" spans="1:18" s="3" customFormat="1" ht="20.100000000000001" customHeight="1">
      <c r="A45" s="6"/>
      <c r="B45" s="6"/>
      <c r="C45" s="8"/>
      <c r="D45" s="11" t="s">
        <v>71</v>
      </c>
      <c r="E45" s="6">
        <v>100</v>
      </c>
      <c r="F45" s="6">
        <v>11</v>
      </c>
      <c r="G45" s="6"/>
      <c r="H45" s="6"/>
      <c r="I45" s="6"/>
      <c r="J45" s="6">
        <v>50</v>
      </c>
      <c r="K45" s="46"/>
      <c r="L45" s="6">
        <v>18</v>
      </c>
      <c r="M45" s="4">
        <f t="shared" si="0"/>
        <v>1800</v>
      </c>
      <c r="N45" s="46">
        <f t="shared" si="1"/>
        <v>650</v>
      </c>
      <c r="O45" s="6">
        <f>M45</f>
        <v>1800</v>
      </c>
      <c r="P45" s="6">
        <f t="shared" si="6"/>
        <v>0</v>
      </c>
      <c r="Q45" s="4"/>
      <c r="R45" s="6"/>
    </row>
    <row r="46" spans="1:18" s="3" customFormat="1" ht="33" customHeight="1">
      <c r="A46" s="6"/>
      <c r="B46" s="6"/>
      <c r="C46" s="8" t="s">
        <v>99</v>
      </c>
      <c r="D46" s="11"/>
      <c r="E46" s="6"/>
      <c r="F46" s="6"/>
      <c r="G46" s="6">
        <f>SUM(G6:G45)</f>
        <v>14762</v>
      </c>
      <c r="H46" s="6">
        <f>SUM(H6:H45)</f>
        <v>510</v>
      </c>
      <c r="I46" s="6">
        <f>SUM(I6:I45)</f>
        <v>1129</v>
      </c>
      <c r="J46" s="6">
        <f>SUM(J6:J45)</f>
        <v>365</v>
      </c>
      <c r="K46" s="46"/>
      <c r="L46" s="6"/>
      <c r="M46" s="4">
        <f>SUM(M6:M45)</f>
        <v>235341.69499999998</v>
      </c>
      <c r="N46" s="6">
        <f>SUM(N6:N45)</f>
        <v>69194.424999999988</v>
      </c>
      <c r="O46" s="6">
        <f>SUM(O6:O45)</f>
        <v>229459.29499999998</v>
      </c>
      <c r="P46" s="6">
        <f>SUM(P6:P45)</f>
        <v>5882.4</v>
      </c>
      <c r="Q46" s="4"/>
      <c r="R46" s="6"/>
    </row>
    <row r="47" spans="1:18" s="3" customFormat="1" ht="33" customHeight="1">
      <c r="A47" s="20"/>
      <c r="B47" s="20"/>
      <c r="C47" s="21"/>
      <c r="D47" s="22"/>
      <c r="E47" s="20"/>
      <c r="F47" s="20"/>
      <c r="G47" s="20"/>
      <c r="H47" s="20"/>
      <c r="I47" s="20"/>
      <c r="J47" s="20"/>
      <c r="K47" s="20"/>
      <c r="L47" s="20"/>
      <c r="M47" s="23"/>
      <c r="N47" s="20"/>
      <c r="O47" s="20"/>
      <c r="P47" s="20"/>
      <c r="Q47" s="23"/>
      <c r="R47" s="20"/>
    </row>
    <row r="48" spans="1:18" s="3" customFormat="1" ht="20.100000000000001" customHeight="1">
      <c r="A48" s="16"/>
      <c r="B48" s="16"/>
      <c r="C48" s="12" t="s">
        <v>100</v>
      </c>
      <c r="D48" s="13"/>
      <c r="E48" s="16"/>
      <c r="F48" s="16"/>
      <c r="G48" s="16"/>
      <c r="H48" s="16"/>
      <c r="I48" s="16"/>
      <c r="J48" s="16"/>
      <c r="K48" s="16"/>
      <c r="L48" s="16"/>
      <c r="M48" s="7" t="s">
        <v>101</v>
      </c>
      <c r="N48" s="16"/>
      <c r="O48" s="16"/>
      <c r="P48" s="16"/>
      <c r="Q48" s="7"/>
      <c r="R48" s="16"/>
    </row>
    <row r="49" spans="1:18" s="3" customFormat="1" ht="20.100000000000001" customHeight="1">
      <c r="A49" s="16"/>
      <c r="B49" s="16"/>
      <c r="C49" s="12"/>
      <c r="D49" s="13"/>
      <c r="E49" s="16"/>
      <c r="F49" s="16"/>
      <c r="G49" s="16"/>
      <c r="H49" s="16"/>
      <c r="I49" s="16"/>
      <c r="J49" s="16"/>
      <c r="K49" s="16"/>
      <c r="L49" s="16"/>
      <c r="M49" s="7"/>
      <c r="N49" s="16"/>
      <c r="O49" s="16"/>
      <c r="P49" s="16"/>
      <c r="Q49" s="7"/>
      <c r="R49" s="16"/>
    </row>
    <row r="50" spans="1:18" s="3" customFormat="1" ht="20.100000000000001" customHeight="1">
      <c r="A50" s="16"/>
      <c r="B50" s="16"/>
      <c r="C50" s="12"/>
      <c r="D50" s="13"/>
      <c r="E50" s="16"/>
      <c r="F50" s="16"/>
      <c r="G50" s="16"/>
      <c r="H50" s="16"/>
      <c r="I50" s="16"/>
      <c r="J50" s="16"/>
      <c r="K50" s="16"/>
      <c r="L50" s="16"/>
      <c r="M50" s="7"/>
      <c r="N50" s="16"/>
      <c r="O50" s="16"/>
      <c r="P50" s="16"/>
      <c r="Q50" s="7"/>
      <c r="R50" s="16"/>
    </row>
    <row r="51" spans="1:18" ht="22.5" customHeight="1"/>
    <row r="52" spans="1:18" ht="22.5" customHeight="1"/>
    <row r="53" spans="1:18" ht="22.5" customHeight="1"/>
    <row r="54" spans="1:18" ht="22.5" customHeight="1"/>
    <row r="55" spans="1:18" ht="22.5" customHeight="1"/>
    <row r="56" spans="1:18" ht="22.5" customHeight="1"/>
    <row r="57" spans="1:18" ht="22.5" customHeight="1"/>
    <row r="58" spans="1:18" ht="22.5" customHeight="1"/>
    <row r="59" spans="1:18" ht="22.5" customHeight="1"/>
    <row r="60" spans="1:18" ht="22.5" customHeight="1"/>
    <row r="61" spans="1:18" ht="22.5" customHeight="1"/>
    <row r="62" spans="1:18" ht="22.5" customHeight="1"/>
    <row r="63" spans="1:18" ht="22.5" customHeight="1"/>
    <row r="64" spans="1:18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  <row r="686" ht="22.5" customHeight="1"/>
    <row r="687" ht="22.5" customHeight="1"/>
    <row r="688" ht="22.5" customHeight="1"/>
    <row r="689" ht="22.5" customHeight="1"/>
    <row r="690" ht="22.5" customHeight="1"/>
    <row r="691" ht="22.5" customHeight="1"/>
    <row r="692" ht="22.5" customHeight="1"/>
    <row r="693" ht="22.5" customHeight="1"/>
    <row r="694" ht="22.5" customHeight="1"/>
    <row r="695" ht="22.5" customHeight="1"/>
    <row r="696" ht="22.5" customHeight="1"/>
    <row r="697" ht="22.5" customHeight="1"/>
    <row r="698" ht="22.5" customHeight="1"/>
    <row r="699" ht="22.5" customHeight="1"/>
    <row r="700" ht="22.5" customHeight="1"/>
    <row r="701" ht="22.5" customHeight="1"/>
    <row r="702" ht="22.5" customHeight="1"/>
    <row r="703" ht="22.5" customHeight="1"/>
    <row r="704" ht="22.5" customHeight="1"/>
    <row r="705" ht="22.5" customHeight="1"/>
    <row r="706" ht="22.5" customHeight="1"/>
    <row r="707" ht="22.5" customHeight="1"/>
    <row r="708" ht="22.5" customHeight="1"/>
    <row r="709" ht="22.5" customHeight="1"/>
    <row r="710" ht="22.5" customHeight="1"/>
    <row r="711" ht="22.5" customHeight="1"/>
    <row r="712" ht="22.5" customHeight="1"/>
    <row r="713" ht="22.5" customHeight="1"/>
    <row r="714" ht="22.5" customHeight="1"/>
    <row r="715" ht="22.5" customHeight="1"/>
    <row r="716" ht="22.5" customHeight="1"/>
    <row r="717" ht="22.5" customHeight="1"/>
    <row r="718" ht="22.5" customHeight="1"/>
    <row r="719" ht="22.5" customHeight="1"/>
    <row r="720" ht="22.5" customHeight="1"/>
    <row r="721" ht="22.5" customHeight="1"/>
    <row r="722" ht="22.5" customHeight="1"/>
    <row r="723" ht="22.5" customHeight="1"/>
    <row r="724" ht="22.5" customHeight="1"/>
    <row r="725" ht="22.5" customHeight="1"/>
    <row r="726" ht="22.5" customHeight="1"/>
    <row r="727" ht="22.5" customHeight="1"/>
    <row r="728" ht="22.5" customHeight="1"/>
    <row r="729" ht="22.5" customHeight="1"/>
    <row r="730" ht="22.5" customHeight="1"/>
    <row r="731" ht="22.5" customHeight="1"/>
    <row r="732" ht="22.5" customHeight="1"/>
    <row r="733" ht="22.5" customHeight="1"/>
    <row r="734" ht="22.5" customHeight="1"/>
    <row r="735" ht="22.5" customHeight="1"/>
    <row r="736" ht="22.5" customHeight="1"/>
    <row r="737" ht="22.5" customHeight="1"/>
    <row r="738" ht="22.5" customHeight="1"/>
    <row r="739" ht="22.5" customHeight="1"/>
    <row r="740" ht="22.5" customHeight="1"/>
    <row r="741" ht="22.5" customHeight="1"/>
    <row r="742" ht="22.5" customHeight="1"/>
    <row r="743" ht="22.5" customHeight="1"/>
    <row r="744" ht="22.5" customHeight="1"/>
    <row r="745" ht="22.5" customHeight="1"/>
    <row r="746" ht="22.5" customHeight="1"/>
    <row r="747" ht="22.5" customHeight="1"/>
    <row r="748" ht="22.5" customHeight="1"/>
    <row r="749" ht="22.5" customHeight="1"/>
    <row r="750" ht="22.5" customHeight="1"/>
    <row r="751" ht="22.5" customHeight="1"/>
    <row r="752" ht="22.5" customHeight="1"/>
    <row r="753" ht="22.5" customHeight="1"/>
    <row r="754" ht="22.5" customHeight="1"/>
    <row r="755" ht="22.5" customHeight="1"/>
    <row r="756" ht="22.5" customHeight="1"/>
    <row r="757" ht="22.5" customHeight="1"/>
    <row r="758" ht="22.5" customHeight="1"/>
    <row r="759" ht="22.5" customHeight="1"/>
    <row r="760" ht="22.5" customHeight="1"/>
    <row r="761" ht="22.5" customHeight="1"/>
    <row r="762" ht="22.5" customHeight="1"/>
    <row r="763" ht="22.5" customHeight="1"/>
    <row r="764" ht="22.5" customHeight="1"/>
    <row r="765" ht="22.5" customHeight="1"/>
    <row r="766" ht="22.5" customHeight="1"/>
    <row r="767" ht="22.5" customHeight="1"/>
    <row r="768" ht="22.5" customHeight="1"/>
    <row r="769" ht="22.5" customHeight="1"/>
    <row r="770" ht="22.5" customHeight="1"/>
    <row r="771" ht="22.5" customHeight="1"/>
    <row r="772" ht="22.5" customHeight="1"/>
    <row r="773" ht="22.5" customHeight="1"/>
    <row r="774" ht="22.5" customHeight="1"/>
    <row r="775" ht="22.5" customHeight="1"/>
    <row r="776" ht="22.5" customHeight="1"/>
    <row r="777" ht="22.5" customHeight="1"/>
    <row r="778" ht="22.5" customHeight="1"/>
    <row r="779" ht="22.5" customHeight="1"/>
    <row r="780" ht="22.5" customHeight="1"/>
    <row r="781" ht="22.5" customHeight="1"/>
    <row r="782" ht="22.5" customHeight="1"/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22.5" customHeight="1"/>
    <row r="790" ht="22.5" customHeight="1"/>
    <row r="791" ht="22.5" customHeight="1"/>
    <row r="792" ht="22.5" customHeight="1"/>
    <row r="793" ht="22.5" customHeight="1"/>
    <row r="794" ht="22.5" customHeight="1"/>
    <row r="795" ht="22.5" customHeight="1"/>
    <row r="796" ht="22.5" customHeight="1"/>
    <row r="797" ht="22.5" customHeight="1"/>
    <row r="798" ht="22.5" customHeight="1"/>
    <row r="799" ht="22.5" customHeight="1"/>
    <row r="800" ht="22.5" customHeight="1"/>
    <row r="801" ht="22.5" customHeight="1"/>
    <row r="802" ht="22.5" customHeight="1"/>
    <row r="803" ht="22.5" customHeight="1"/>
    <row r="804" ht="22.5" customHeight="1"/>
    <row r="805" ht="22.5" customHeight="1"/>
    <row r="806" ht="22.5" customHeight="1"/>
    <row r="807" ht="22.5" customHeight="1"/>
    <row r="808" ht="22.5" customHeight="1"/>
    <row r="809" ht="22.5" customHeight="1"/>
    <row r="810" ht="22.5" customHeight="1"/>
    <row r="811" ht="22.5" customHeight="1"/>
    <row r="812" ht="22.5" customHeight="1"/>
    <row r="813" ht="22.5" customHeight="1"/>
    <row r="814" ht="22.5" customHeight="1"/>
    <row r="815" ht="22.5" customHeight="1"/>
    <row r="816" ht="22.5" customHeight="1"/>
    <row r="817" ht="22.5" customHeight="1"/>
    <row r="818" ht="22.5" customHeight="1"/>
    <row r="819" ht="22.5" customHeight="1"/>
    <row r="820" ht="22.5" customHeight="1"/>
    <row r="821" ht="22.5" customHeight="1"/>
    <row r="822" ht="22.5" customHeight="1"/>
    <row r="823" ht="22.5" customHeight="1"/>
    <row r="824" ht="22.5" customHeight="1"/>
    <row r="825" ht="22.5" customHeight="1"/>
    <row r="826" ht="22.5" customHeight="1"/>
    <row r="827" ht="22.5" customHeight="1"/>
    <row r="828" ht="22.5" customHeight="1"/>
    <row r="829" ht="22.5" customHeight="1"/>
    <row r="830" ht="22.5" customHeight="1"/>
    <row r="831" ht="22.5" customHeight="1"/>
    <row r="832" ht="22.5" customHeight="1"/>
    <row r="833" ht="22.5" customHeight="1"/>
    <row r="834" ht="22.5" customHeight="1"/>
    <row r="835" ht="22.5" customHeight="1"/>
    <row r="836" ht="22.5" customHeight="1"/>
    <row r="837" ht="22.5" customHeight="1"/>
    <row r="838" ht="22.5" customHeight="1"/>
    <row r="839" ht="22.5" customHeight="1"/>
    <row r="840" ht="22.5" customHeight="1"/>
    <row r="841" ht="22.5" customHeight="1"/>
    <row r="842" ht="22.5" customHeight="1"/>
    <row r="843" ht="22.5" customHeight="1"/>
    <row r="844" ht="22.5" customHeight="1"/>
    <row r="845" ht="22.5" customHeight="1"/>
    <row r="846" ht="22.5" customHeight="1"/>
    <row r="847" ht="22.5" customHeight="1"/>
    <row r="848" ht="22.5" customHeight="1"/>
    <row r="849" ht="22.5" customHeight="1"/>
    <row r="850" ht="22.5" customHeight="1"/>
    <row r="851" ht="22.5" customHeight="1"/>
    <row r="852" ht="22.5" customHeight="1"/>
    <row r="853" ht="22.5" customHeight="1"/>
    <row r="854" ht="22.5" customHeight="1"/>
    <row r="855" ht="22.5" customHeight="1"/>
    <row r="856" ht="22.5" customHeight="1"/>
    <row r="857" ht="22.5" customHeight="1"/>
    <row r="858" ht="22.5" customHeight="1"/>
    <row r="859" ht="22.5" customHeight="1"/>
    <row r="860" ht="22.5" customHeight="1"/>
    <row r="861" ht="22.5" customHeight="1"/>
    <row r="862" ht="22.5" customHeight="1"/>
    <row r="863" ht="22.5" customHeight="1"/>
    <row r="864" ht="22.5" customHeight="1"/>
    <row r="865" ht="22.5" customHeight="1"/>
    <row r="866" ht="22.5" customHeight="1"/>
    <row r="867" ht="22.5" customHeight="1"/>
    <row r="868" ht="22.5" customHeight="1"/>
    <row r="869" ht="22.5" customHeight="1"/>
    <row r="870" ht="22.5" customHeight="1"/>
    <row r="871" ht="22.5" customHeight="1"/>
    <row r="872" ht="22.5" customHeight="1"/>
    <row r="873" ht="22.5" customHeight="1"/>
    <row r="874" ht="22.5" customHeight="1"/>
    <row r="875" ht="22.5" customHeight="1"/>
    <row r="876" ht="22.5" customHeight="1"/>
    <row r="877" ht="22.5" customHeight="1"/>
    <row r="878" ht="22.5" customHeight="1"/>
    <row r="879" ht="22.5" customHeight="1"/>
    <row r="880" ht="22.5" customHeight="1"/>
    <row r="881" ht="22.5" customHeight="1"/>
    <row r="882" ht="22.5" customHeight="1"/>
    <row r="883" ht="22.5" customHeight="1"/>
    <row r="884" ht="22.5" customHeight="1"/>
    <row r="885" ht="22.5" customHeight="1"/>
    <row r="886" ht="22.5" customHeight="1"/>
    <row r="887" ht="22.5" customHeight="1"/>
    <row r="888" ht="22.5" customHeight="1"/>
    <row r="889" ht="22.5" customHeight="1"/>
    <row r="890" ht="22.5" customHeight="1"/>
    <row r="891" ht="22.5" customHeight="1"/>
    <row r="892" ht="22.5" customHeight="1"/>
    <row r="893" ht="22.5" customHeight="1"/>
    <row r="894" ht="22.5" customHeight="1"/>
    <row r="895" ht="22.5" customHeight="1"/>
    <row r="896" ht="22.5" customHeight="1"/>
    <row r="897" ht="22.5" customHeight="1"/>
    <row r="898" ht="22.5" customHeight="1"/>
    <row r="899" ht="22.5" customHeight="1"/>
    <row r="900" ht="22.5" customHeight="1"/>
    <row r="901" ht="22.5" customHeight="1"/>
    <row r="902" ht="22.5" customHeight="1"/>
    <row r="903" ht="22.5" customHeight="1"/>
    <row r="904" ht="22.5" customHeight="1"/>
    <row r="905" ht="22.5" customHeight="1"/>
    <row r="906" ht="22.5" customHeight="1"/>
    <row r="907" ht="22.5" customHeight="1"/>
    <row r="908" ht="22.5" customHeight="1"/>
    <row r="909" ht="22.5" customHeight="1"/>
    <row r="910" ht="22.5" customHeight="1"/>
    <row r="911" ht="22.5" customHeight="1"/>
    <row r="912" ht="22.5" customHeight="1"/>
    <row r="913" ht="22.5" customHeight="1"/>
    <row r="914" ht="22.5" customHeight="1"/>
    <row r="915" ht="22.5" customHeight="1"/>
    <row r="916" ht="22.5" customHeight="1"/>
    <row r="917" ht="22.5" customHeight="1"/>
    <row r="918" ht="22.5" customHeight="1"/>
    <row r="919" ht="22.5" customHeight="1"/>
    <row r="920" ht="22.5" customHeight="1"/>
    <row r="921" ht="22.5" customHeight="1"/>
    <row r="922" ht="22.5" customHeight="1"/>
    <row r="923" ht="22.5" customHeight="1"/>
    <row r="924" ht="22.5" customHeight="1"/>
    <row r="925" ht="22.5" customHeight="1"/>
    <row r="926" ht="22.5" customHeight="1"/>
    <row r="927" ht="22.5" customHeight="1"/>
    <row r="928" ht="22.5" customHeight="1"/>
    <row r="929" ht="22.5" customHeight="1"/>
    <row r="930" ht="22.5" customHeight="1"/>
    <row r="931" ht="22.5" customHeight="1"/>
    <row r="932" ht="22.5" customHeight="1"/>
    <row r="933" ht="22.5" customHeight="1"/>
    <row r="934" ht="22.5" customHeight="1"/>
    <row r="935" ht="22.5" customHeight="1"/>
    <row r="936" ht="22.5" customHeight="1"/>
    <row r="937" ht="22.5" customHeight="1"/>
    <row r="938" ht="22.5" customHeight="1"/>
    <row r="939" ht="22.5" customHeight="1"/>
    <row r="940" ht="22.5" customHeight="1"/>
    <row r="941" ht="22.5" customHeight="1"/>
    <row r="942" ht="22.5" customHeight="1"/>
    <row r="943" ht="22.5" customHeight="1"/>
    <row r="944" ht="22.5" customHeight="1"/>
    <row r="945" ht="22.5" customHeight="1"/>
    <row r="946" ht="22.5" customHeight="1"/>
    <row r="947" ht="22.5" customHeight="1"/>
    <row r="948" ht="22.5" customHeight="1"/>
    <row r="949" ht="22.5" customHeight="1"/>
    <row r="950" ht="22.5" customHeight="1"/>
    <row r="951" ht="22.5" customHeight="1"/>
    <row r="952" ht="22.5" customHeight="1"/>
    <row r="953" ht="22.5" customHeight="1"/>
    <row r="954" ht="22.5" customHeight="1"/>
    <row r="955" ht="22.5" customHeight="1"/>
    <row r="956" ht="22.5" customHeight="1"/>
    <row r="957" ht="22.5" customHeight="1"/>
    <row r="958" ht="22.5" customHeight="1"/>
    <row r="959" ht="22.5" customHeight="1"/>
    <row r="960" ht="22.5" customHeight="1"/>
    <row r="961" ht="22.5" customHeight="1"/>
    <row r="962" ht="22.5" customHeight="1"/>
    <row r="963" ht="22.5" customHeight="1"/>
    <row r="964" ht="22.5" customHeight="1"/>
    <row r="965" ht="22.5" customHeight="1"/>
    <row r="966" ht="22.5" customHeight="1"/>
    <row r="967" ht="22.5" customHeight="1"/>
    <row r="968" ht="22.5" customHeight="1"/>
    <row r="969" ht="22.5" customHeight="1"/>
    <row r="970" ht="22.5" customHeight="1"/>
    <row r="971" ht="22.5" customHeight="1"/>
    <row r="972" ht="22.5" customHeight="1"/>
    <row r="973" ht="22.5" customHeight="1"/>
    <row r="974" ht="22.5" customHeight="1"/>
    <row r="975" ht="22.5" customHeight="1"/>
    <row r="976" ht="22.5" customHeight="1"/>
    <row r="977" ht="22.5" customHeight="1"/>
    <row r="978" ht="22.5" customHeight="1"/>
    <row r="979" ht="22.5" customHeight="1"/>
    <row r="980" ht="22.5" customHeight="1"/>
    <row r="981" ht="22.5" customHeight="1"/>
    <row r="982" ht="22.5" customHeight="1"/>
    <row r="983" ht="22.5" customHeight="1"/>
    <row r="984" ht="22.5" customHeight="1"/>
    <row r="985" ht="22.5" customHeight="1"/>
    <row r="986" ht="22.5" customHeight="1"/>
    <row r="987" ht="22.5" customHeight="1"/>
    <row r="988" ht="22.5" customHeight="1"/>
    <row r="989" ht="22.5" customHeight="1"/>
    <row r="990" ht="22.5" customHeight="1"/>
    <row r="991" ht="22.5" customHeight="1"/>
    <row r="992" ht="22.5" customHeight="1"/>
    <row r="993" ht="22.5" customHeight="1"/>
    <row r="994" ht="22.5" customHeight="1"/>
    <row r="995" ht="22.5" customHeight="1"/>
    <row r="996" ht="22.5" customHeight="1"/>
    <row r="997" ht="22.5" customHeight="1"/>
    <row r="998" ht="22.5" customHeight="1"/>
    <row r="999" ht="22.5" customHeight="1"/>
    <row r="1000" ht="22.5" customHeight="1"/>
    <row r="1001" ht="22.5" customHeight="1"/>
    <row r="1002" ht="22.5" customHeight="1"/>
    <row r="1003" ht="22.5" customHeight="1"/>
    <row r="1004" ht="22.5" customHeight="1"/>
    <row r="1005" ht="22.5" customHeight="1"/>
    <row r="1006" ht="22.5" customHeight="1"/>
    <row r="1007" ht="22.5" customHeight="1"/>
    <row r="1008" ht="22.5" customHeight="1"/>
    <row r="1009" ht="22.5" customHeight="1"/>
    <row r="1010" ht="22.5" customHeight="1"/>
    <row r="1011" ht="22.5" customHeight="1"/>
    <row r="1012" ht="22.5" customHeight="1"/>
    <row r="1013" ht="22.5" customHeight="1"/>
    <row r="1014" ht="22.5" customHeight="1"/>
    <row r="1015" ht="22.5" customHeight="1"/>
    <row r="1016" ht="22.5" customHeight="1"/>
    <row r="1017" ht="22.5" customHeight="1"/>
    <row r="1018" ht="22.5" customHeight="1"/>
    <row r="1019" ht="22.5" customHeight="1"/>
    <row r="1020" ht="22.5" customHeight="1"/>
    <row r="1021" ht="22.5" customHeight="1"/>
    <row r="1022" ht="22.5" customHeight="1"/>
    <row r="1023" ht="22.5" customHeight="1"/>
    <row r="1024" ht="22.5" customHeight="1"/>
    <row r="1025" ht="22.5" customHeight="1"/>
    <row r="1026" ht="22.5" customHeight="1"/>
    <row r="1027" ht="22.5" customHeight="1"/>
    <row r="1028" ht="22.5" customHeight="1"/>
    <row r="1029" ht="22.5" customHeight="1"/>
    <row r="1030" ht="22.5" customHeight="1"/>
    <row r="1031" ht="22.5" customHeight="1"/>
    <row r="1032" ht="22.5" customHeight="1"/>
    <row r="1033" ht="22.5" customHeight="1"/>
    <row r="1034" ht="22.5" customHeight="1"/>
    <row r="1035" ht="22.5" customHeight="1"/>
    <row r="1036" ht="22.5" customHeight="1"/>
    <row r="1037" ht="22.5" customHeight="1"/>
    <row r="1038" ht="22.5" customHeight="1"/>
    <row r="1039" ht="22.5" customHeight="1"/>
    <row r="1040" ht="22.5" customHeight="1"/>
    <row r="1041" ht="22.5" customHeight="1"/>
    <row r="1042" ht="22.5" customHeight="1"/>
    <row r="1043" ht="22.5" customHeight="1"/>
    <row r="1044" ht="22.5" customHeight="1"/>
    <row r="1045" ht="22.5" customHeight="1"/>
    <row r="1046" ht="22.5" customHeight="1"/>
    <row r="1047" ht="22.5" customHeight="1"/>
    <row r="1048" ht="22.5" customHeight="1"/>
    <row r="1049" ht="22.5" customHeight="1"/>
    <row r="1050" ht="22.5" customHeight="1"/>
    <row r="1051" ht="22.5" customHeight="1"/>
    <row r="1052" ht="22.5" customHeight="1"/>
    <row r="1053" ht="22.5" customHeight="1"/>
    <row r="1054" ht="22.5" customHeight="1"/>
    <row r="1055" ht="22.5" customHeight="1"/>
    <row r="1056" ht="22.5" customHeight="1"/>
    <row r="1057" ht="22.5" customHeight="1"/>
    <row r="1058" ht="22.5" customHeight="1"/>
    <row r="1059" ht="22.5" customHeight="1"/>
    <row r="1060" ht="22.5" customHeight="1"/>
    <row r="1061" ht="22.5" customHeight="1"/>
    <row r="1062" ht="22.5" customHeight="1"/>
    <row r="1063" ht="22.5" customHeight="1"/>
    <row r="1064" ht="22.5" customHeight="1"/>
    <row r="1065" ht="22.5" customHeight="1"/>
    <row r="1066" ht="22.5" customHeight="1"/>
    <row r="1067" ht="22.5" customHeight="1"/>
    <row r="1068" ht="22.5" customHeight="1"/>
    <row r="1069" ht="22.5" customHeight="1"/>
    <row r="1070" ht="22.5" customHeight="1"/>
    <row r="1071" ht="22.5" customHeight="1"/>
    <row r="1072" ht="22.5" customHeight="1"/>
    <row r="1073" ht="22.5" customHeight="1"/>
    <row r="1074" ht="22.5" customHeight="1"/>
    <row r="1075" ht="22.5" customHeight="1"/>
    <row r="1076" ht="22.5" customHeight="1"/>
    <row r="1077" ht="22.5" customHeight="1"/>
    <row r="1078" ht="22.5" customHeight="1"/>
    <row r="1079" ht="22.5" customHeight="1"/>
    <row r="1080" ht="22.5" customHeight="1"/>
    <row r="1081" ht="22.5" customHeight="1"/>
    <row r="1082" ht="22.5" customHeight="1"/>
    <row r="1083" ht="22.5" customHeight="1"/>
    <row r="1084" ht="22.5" customHeight="1"/>
    <row r="1085" ht="22.5" customHeight="1"/>
    <row r="1086" ht="22.5" customHeight="1"/>
    <row r="1087" ht="22.5" customHeight="1"/>
    <row r="1088" ht="22.5" customHeight="1"/>
    <row r="1089" ht="22.5" customHeight="1"/>
    <row r="1090" ht="22.5" customHeight="1"/>
    <row r="1091" ht="22.5" customHeight="1"/>
    <row r="1092" ht="22.5" customHeight="1"/>
    <row r="1093" ht="22.5" customHeight="1"/>
    <row r="1094" ht="22.5" customHeight="1"/>
    <row r="1095" ht="22.5" customHeight="1"/>
    <row r="1096" ht="22.5" customHeight="1"/>
    <row r="1097" ht="22.5" customHeight="1"/>
    <row r="1098" ht="22.5" customHeight="1"/>
    <row r="1099" ht="22.5" customHeight="1"/>
    <row r="1100" ht="22.5" customHeight="1"/>
    <row r="1101" ht="22.5" customHeight="1"/>
    <row r="1102" ht="22.5" customHeight="1"/>
    <row r="1103" ht="22.5" customHeight="1"/>
    <row r="1104" ht="22.5" customHeight="1"/>
    <row r="1105" ht="22.5" customHeight="1"/>
    <row r="1106" ht="22.5" customHeight="1"/>
    <row r="1107" ht="22.5" customHeight="1"/>
    <row r="1108" ht="22.5" customHeight="1"/>
    <row r="1109" ht="22.5" customHeight="1"/>
    <row r="1110" ht="22.5" customHeight="1"/>
    <row r="1111" ht="22.5" customHeight="1"/>
    <row r="1112" ht="22.5" customHeight="1"/>
    <row r="1113" ht="22.5" customHeight="1"/>
    <row r="1114" ht="22.5" customHeight="1"/>
    <row r="1115" ht="22.5" customHeight="1"/>
    <row r="1116" ht="22.5" customHeight="1"/>
    <row r="1117" ht="22.5" customHeight="1"/>
    <row r="1118" ht="22.5" customHeight="1"/>
    <row r="1119" ht="22.5" customHeight="1"/>
    <row r="1120" ht="22.5" customHeight="1"/>
    <row r="1121" ht="22.5" customHeight="1"/>
    <row r="1122" ht="22.5" customHeight="1"/>
    <row r="1123" ht="22.5" customHeight="1"/>
    <row r="1124" ht="22.5" customHeight="1"/>
    <row r="1125" ht="22.5" customHeight="1"/>
    <row r="1126" ht="22.5" customHeight="1"/>
    <row r="1127" ht="22.5" customHeight="1"/>
    <row r="1128" ht="22.5" customHeight="1"/>
    <row r="1129" ht="22.5" customHeight="1"/>
    <row r="1130" ht="22.5" customHeight="1"/>
    <row r="1131" ht="22.5" customHeight="1"/>
    <row r="1132" ht="22.5" customHeight="1"/>
    <row r="1133" ht="22.5" customHeight="1"/>
    <row r="1134" ht="22.5" customHeight="1"/>
    <row r="1135" ht="22.5" customHeight="1"/>
    <row r="1136" ht="22.5" customHeight="1"/>
    <row r="1137" ht="22.5" customHeight="1"/>
    <row r="1138" ht="22.5" customHeight="1"/>
    <row r="1139" ht="22.5" customHeight="1"/>
    <row r="1140" ht="22.5" customHeight="1"/>
    <row r="1141" ht="22.5" customHeight="1"/>
    <row r="1142" ht="22.5" customHeight="1"/>
    <row r="1143" ht="22.5" customHeight="1"/>
    <row r="1144" ht="22.5" customHeight="1"/>
    <row r="1145" ht="22.5" customHeight="1"/>
    <row r="1146" ht="22.5" customHeight="1"/>
    <row r="1147" ht="22.5" customHeight="1"/>
    <row r="1148" ht="22.5" customHeight="1"/>
    <row r="1149" ht="22.5" customHeight="1"/>
    <row r="1150" ht="22.5" customHeight="1"/>
    <row r="1151" ht="22.5" customHeight="1"/>
    <row r="1152" ht="22.5" customHeight="1"/>
    <row r="1153" ht="22.5" customHeight="1"/>
    <row r="1154" ht="22.5" customHeight="1"/>
    <row r="1155" ht="22.5" customHeight="1"/>
    <row r="1156" ht="22.5" customHeight="1"/>
    <row r="1157" ht="22.5" customHeight="1"/>
    <row r="1158" ht="22.5" customHeight="1"/>
    <row r="1159" ht="22.5" customHeight="1"/>
    <row r="1160" ht="22.5" customHeight="1"/>
    <row r="1161" ht="22.5" customHeight="1"/>
    <row r="1162" ht="22.5" customHeight="1"/>
    <row r="1163" ht="22.5" customHeight="1"/>
    <row r="1164" ht="22.5" customHeight="1"/>
    <row r="1165" ht="22.5" customHeight="1"/>
    <row r="1166" ht="22.5" customHeight="1"/>
    <row r="1167" ht="22.5" customHeight="1"/>
    <row r="1168" ht="22.5" customHeight="1"/>
    <row r="1169" ht="22.5" customHeight="1"/>
    <row r="1170" ht="22.5" customHeight="1"/>
    <row r="1171" ht="22.5" customHeight="1"/>
    <row r="1172" ht="22.5" customHeight="1"/>
    <row r="1173" ht="22.5" customHeight="1"/>
    <row r="1174" ht="22.5" customHeight="1"/>
    <row r="1175" ht="22.5" customHeight="1"/>
    <row r="1176" ht="22.5" customHeight="1"/>
    <row r="1177" ht="22.5" customHeight="1"/>
    <row r="1178" ht="22.5" customHeight="1"/>
    <row r="1179" ht="22.5" customHeight="1"/>
    <row r="1180" ht="22.5" customHeight="1"/>
    <row r="1181" ht="22.5" customHeight="1"/>
    <row r="1182" ht="22.5" customHeight="1"/>
    <row r="1183" ht="22.5" customHeight="1"/>
    <row r="1184" ht="22.5" customHeight="1"/>
    <row r="1185" ht="22.5" customHeight="1"/>
    <row r="1186" ht="22.5" customHeight="1"/>
    <row r="1187" ht="22.5" customHeight="1"/>
    <row r="1188" ht="22.5" customHeight="1"/>
    <row r="1189" ht="22.5" customHeight="1"/>
    <row r="1190" ht="22.5" customHeight="1"/>
    <row r="1191" ht="22.5" customHeight="1"/>
    <row r="1192" ht="22.5" customHeight="1"/>
    <row r="1193" ht="22.5" customHeight="1"/>
    <row r="1194" ht="22.5" customHeight="1"/>
    <row r="1195" ht="22.5" customHeight="1"/>
    <row r="1196" ht="22.5" customHeight="1"/>
    <row r="1197" ht="22.5" customHeight="1"/>
    <row r="1198" ht="22.5" customHeight="1"/>
    <row r="1199" ht="22.5" customHeight="1"/>
    <row r="1200" ht="22.5" customHeight="1"/>
    <row r="1201" ht="22.5" customHeight="1"/>
    <row r="1202" ht="22.5" customHeight="1"/>
    <row r="1203" ht="22.5" customHeight="1"/>
    <row r="1204" ht="22.5" customHeight="1"/>
    <row r="1205" ht="22.5" customHeight="1"/>
    <row r="1206" ht="22.5" customHeight="1"/>
    <row r="1207" ht="22.5" customHeight="1"/>
    <row r="1208" ht="22.5" customHeight="1"/>
    <row r="1209" ht="22.5" customHeight="1"/>
    <row r="1210" ht="22.5" customHeight="1"/>
    <row r="1211" ht="22.5" customHeight="1"/>
    <row r="1212" ht="22.5" customHeight="1"/>
    <row r="1213" ht="22.5" customHeight="1"/>
    <row r="1214" ht="22.5" customHeight="1"/>
    <row r="1215" ht="22.5" customHeight="1"/>
    <row r="1216" ht="22.5" customHeight="1"/>
    <row r="1217" ht="22.5" customHeight="1"/>
    <row r="1218" ht="22.5" customHeight="1"/>
    <row r="1219" ht="22.5" customHeight="1"/>
    <row r="1220" ht="22.5" customHeight="1"/>
    <row r="1221" ht="22.5" customHeight="1"/>
    <row r="1222" ht="22.5" customHeight="1"/>
    <row r="1223" ht="22.5" customHeight="1"/>
    <row r="1224" ht="22.5" customHeight="1"/>
    <row r="1225" ht="22.5" customHeight="1"/>
    <row r="1226" ht="22.5" customHeight="1"/>
    <row r="1227" ht="22.5" customHeight="1"/>
    <row r="1228" ht="22.5" customHeight="1"/>
    <row r="1229" ht="22.5" customHeight="1"/>
    <row r="1230" ht="22.5" customHeight="1"/>
    <row r="1231" ht="22.5" customHeight="1"/>
    <row r="1232" ht="22.5" customHeight="1"/>
    <row r="1233" ht="22.5" customHeight="1"/>
    <row r="1234" ht="22.5" customHeight="1"/>
    <row r="1235" ht="22.5" customHeight="1"/>
    <row r="1236" ht="22.5" customHeight="1"/>
    <row r="1237" ht="22.5" customHeight="1"/>
    <row r="1238" ht="22.5" customHeight="1"/>
    <row r="1239" ht="22.5" customHeight="1"/>
    <row r="1240" ht="22.5" customHeight="1"/>
    <row r="1241" ht="22.5" customHeight="1"/>
    <row r="1242" ht="22.5" customHeight="1"/>
    <row r="1243" ht="22.5" customHeight="1"/>
    <row r="1244" ht="22.5" customHeight="1"/>
    <row r="1245" ht="22.5" customHeight="1"/>
    <row r="1246" ht="22.5" customHeight="1"/>
    <row r="1247" ht="22.5" customHeight="1"/>
    <row r="1248" ht="22.5" customHeight="1"/>
    <row r="1249" ht="22.5" customHeight="1"/>
    <row r="1250" ht="22.5" customHeight="1"/>
    <row r="1251" ht="22.5" customHeight="1"/>
    <row r="1252" ht="22.5" customHeight="1"/>
    <row r="1253" ht="22.5" customHeight="1"/>
    <row r="1254" ht="22.5" customHeight="1"/>
    <row r="1255" ht="22.5" customHeight="1"/>
    <row r="1256" ht="22.5" customHeight="1"/>
    <row r="1257" ht="22.5" customHeight="1"/>
    <row r="1258" ht="22.5" customHeight="1"/>
    <row r="1259" ht="22.5" customHeight="1"/>
    <row r="1260" ht="22.5" customHeight="1"/>
    <row r="1261" ht="22.5" customHeight="1"/>
    <row r="1262" ht="22.5" customHeight="1"/>
    <row r="1263" ht="22.5" customHeight="1"/>
    <row r="1264" ht="22.5" customHeight="1"/>
    <row r="1265" ht="22.5" customHeight="1"/>
    <row r="1266" ht="22.5" customHeight="1"/>
    <row r="1267" ht="22.5" customHeight="1"/>
    <row r="1268" ht="22.5" customHeight="1"/>
    <row r="1269" ht="22.5" customHeight="1"/>
    <row r="1270" ht="22.5" customHeight="1"/>
    <row r="1271" ht="22.5" customHeight="1"/>
    <row r="1272" ht="22.5" customHeight="1"/>
    <row r="1273" ht="22.5" customHeight="1"/>
    <row r="1274" ht="22.5" customHeight="1"/>
    <row r="1275" ht="22.5" customHeight="1"/>
    <row r="1276" ht="22.5" customHeight="1"/>
    <row r="1277" ht="22.5" customHeight="1"/>
    <row r="1278" ht="22.5" customHeight="1"/>
    <row r="1279" ht="22.5" customHeight="1"/>
    <row r="1280" ht="22.5" customHeight="1"/>
    <row r="1281" ht="22.5" customHeight="1"/>
    <row r="1282" ht="22.5" customHeight="1"/>
    <row r="1283" ht="22.5" customHeight="1"/>
    <row r="1284" ht="22.5" customHeight="1"/>
    <row r="1285" ht="22.5" customHeight="1"/>
    <row r="1286" ht="22.5" customHeight="1"/>
    <row r="1287" ht="22.5" customHeight="1"/>
    <row r="1288" ht="22.5" customHeight="1"/>
    <row r="1289" ht="22.5" customHeight="1"/>
    <row r="1290" ht="22.5" customHeight="1"/>
    <row r="1291" ht="22.5" customHeight="1"/>
    <row r="1292" ht="22.5" customHeight="1"/>
    <row r="1293" ht="22.5" customHeight="1"/>
    <row r="1294" ht="22.5" customHeight="1"/>
    <row r="1295" ht="22.5" customHeight="1"/>
    <row r="1296" ht="22.5" customHeight="1"/>
    <row r="1297" ht="22.5" customHeight="1"/>
    <row r="1298" ht="22.5" customHeight="1"/>
    <row r="1299" ht="22.5" customHeight="1"/>
    <row r="1300" ht="22.5" customHeight="1"/>
    <row r="1301" ht="22.5" customHeight="1"/>
    <row r="1302" ht="22.5" customHeight="1"/>
    <row r="1303" ht="22.5" customHeight="1"/>
    <row r="1304" ht="22.5" customHeight="1"/>
    <row r="1305" ht="22.5" customHeight="1"/>
    <row r="1306" ht="22.5" customHeight="1"/>
    <row r="1307" ht="22.5" customHeight="1"/>
    <row r="1308" ht="22.5" customHeight="1"/>
    <row r="1309" ht="22.5" customHeight="1"/>
    <row r="1310" ht="22.5" customHeight="1"/>
    <row r="1311" ht="22.5" customHeight="1"/>
    <row r="1312" ht="22.5" customHeight="1"/>
    <row r="1313" ht="22.5" customHeight="1"/>
    <row r="1314" ht="22.5" customHeight="1"/>
    <row r="1315" ht="22.5" customHeight="1"/>
    <row r="1316" ht="22.5" customHeight="1"/>
    <row r="1317" ht="22.5" customHeight="1"/>
    <row r="1318" ht="22.5" customHeight="1"/>
    <row r="1319" ht="22.5" customHeight="1"/>
    <row r="1320" ht="22.5" customHeight="1"/>
    <row r="1321" ht="22.5" customHeight="1"/>
    <row r="1322" ht="22.5" customHeight="1"/>
    <row r="1323" ht="22.5" customHeight="1"/>
    <row r="1324" ht="22.5" customHeight="1"/>
    <row r="1325" ht="22.5" customHeight="1"/>
    <row r="1326" ht="22.5" customHeight="1"/>
    <row r="1327" ht="22.5" customHeight="1"/>
    <row r="1328" ht="22.5" customHeight="1"/>
    <row r="1329" ht="22.5" customHeight="1"/>
    <row r="1330" ht="22.5" customHeight="1"/>
    <row r="1331" ht="22.5" customHeight="1"/>
    <row r="1332" ht="22.5" customHeight="1"/>
    <row r="1333" ht="22.5" customHeight="1"/>
    <row r="1334" ht="22.5" customHeight="1"/>
    <row r="1335" ht="22.5" customHeight="1"/>
    <row r="1336" ht="22.5" customHeight="1"/>
    <row r="1337" ht="22.5" customHeight="1"/>
    <row r="1338" ht="22.5" customHeight="1"/>
    <row r="1339" ht="22.5" customHeight="1"/>
    <row r="1340" ht="22.5" customHeight="1"/>
    <row r="1341" ht="22.5" customHeight="1"/>
    <row r="1342" ht="22.5" customHeight="1"/>
    <row r="1343" ht="22.5" customHeight="1"/>
    <row r="1344" ht="22.5" customHeight="1"/>
    <row r="1345" ht="22.5" customHeight="1"/>
    <row r="1346" ht="22.5" customHeight="1"/>
    <row r="1347" ht="22.5" customHeight="1"/>
    <row r="1348" ht="22.5" customHeight="1"/>
    <row r="1349" ht="22.5" customHeight="1"/>
    <row r="1350" ht="22.5" customHeight="1"/>
    <row r="1351" ht="22.5" customHeight="1"/>
    <row r="1352" ht="22.5" customHeight="1"/>
    <row r="1353" ht="22.5" customHeight="1"/>
    <row r="1354" ht="22.5" customHeight="1"/>
    <row r="1355" ht="22.5" customHeight="1"/>
    <row r="1356" ht="22.5" customHeight="1"/>
    <row r="1357" ht="22.5" customHeight="1"/>
  </sheetData>
  <mergeCells count="38">
    <mergeCell ref="A9:B16"/>
    <mergeCell ref="C27:C28"/>
    <mergeCell ref="C30:C37"/>
    <mergeCell ref="A25:A26"/>
    <mergeCell ref="A27:A28"/>
    <mergeCell ref="A30:A37"/>
    <mergeCell ref="R4:R5"/>
    <mergeCell ref="A38:A41"/>
    <mergeCell ref="B25:B26"/>
    <mergeCell ref="B27:B28"/>
    <mergeCell ref="B30:B37"/>
    <mergeCell ref="B38:B41"/>
    <mergeCell ref="C38:C41"/>
    <mergeCell ref="D4:D5"/>
    <mergeCell ref="E4:E5"/>
    <mergeCell ref="C7:C8"/>
    <mergeCell ref="C9:C16"/>
    <mergeCell ref="C17:C22"/>
    <mergeCell ref="C23:C24"/>
    <mergeCell ref="C25:C26"/>
    <mergeCell ref="R7:R8"/>
    <mergeCell ref="R17:R22"/>
    <mergeCell ref="K4:K5"/>
    <mergeCell ref="O10:O16"/>
    <mergeCell ref="A1:R1"/>
    <mergeCell ref="A2:R2"/>
    <mergeCell ref="A3:R3"/>
    <mergeCell ref="A4:B4"/>
    <mergeCell ref="O4:P4"/>
    <mergeCell ref="C4:C5"/>
    <mergeCell ref="F4:F5"/>
    <mergeCell ref="G4:G5"/>
    <mergeCell ref="H4:H5"/>
    <mergeCell ref="I4:I5"/>
    <mergeCell ref="L4:L5"/>
    <mergeCell ref="M4:M5"/>
    <mergeCell ref="N4:N5"/>
    <mergeCell ref="Q4:Q5"/>
  </mergeCells>
  <phoneticPr fontId="4" type="noConversion"/>
  <pageMargins left="0.19" right="3.937007874015748E-2" top="0.09" bottom="7.874015748031496E-2" header="0.51181102362204722" footer="0.51181102362204722"/>
  <pageSetup paperSize="9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94"/>
  <sheetViews>
    <sheetView workbookViewId="0">
      <pane ySplit="5" topLeftCell="A6" activePane="bottomLeft" state="frozen"/>
      <selection pane="bottomLeft" activeCell="L26" sqref="L26"/>
    </sheetView>
  </sheetViews>
  <sheetFormatPr defaultColWidth="9" defaultRowHeight="13.5"/>
  <cols>
    <col min="1" max="1" width="3" style="16" customWidth="1"/>
    <col min="2" max="2" width="3.75" style="16" customWidth="1"/>
    <col min="3" max="3" width="14.25" style="12" customWidth="1"/>
    <col min="4" max="4" width="14.375" style="16" customWidth="1"/>
    <col min="5" max="5" width="8.375" style="7" customWidth="1"/>
    <col min="6" max="6" width="9" style="7"/>
    <col min="7" max="7" width="7.125" style="7" customWidth="1"/>
    <col min="8" max="8" width="9" style="7"/>
    <col min="9" max="9" width="7.125" style="7" customWidth="1"/>
    <col min="10" max="10" width="7.375" style="7" customWidth="1"/>
    <col min="11" max="11" width="9" style="7"/>
    <col min="12" max="12" width="10.25" style="31" customWidth="1"/>
    <col min="13" max="13" width="11" style="31" customWidth="1"/>
    <col min="14" max="14" width="9.625" style="31" customWidth="1"/>
    <col min="15" max="15" width="10.75" style="31" customWidth="1"/>
    <col min="16" max="16" width="4.625" style="7" customWidth="1"/>
    <col min="17" max="17" width="6.875" style="4" customWidth="1"/>
    <col min="18" max="18" width="9" style="24"/>
    <col min="19" max="19" width="9" style="3"/>
  </cols>
  <sheetData>
    <row r="1" spans="1:18" s="3" customFormat="1" ht="30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24"/>
    </row>
    <row r="2" spans="1:18" s="3" customFormat="1">
      <c r="A2" s="110" t="s">
        <v>103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24"/>
    </row>
    <row r="3" spans="1:18" s="3" customFormat="1">
      <c r="A3" s="93" t="s">
        <v>72</v>
      </c>
      <c r="B3" s="93"/>
      <c r="C3" s="94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24"/>
    </row>
    <row r="4" spans="1:18" s="3" customFormat="1">
      <c r="A4" s="111" t="s">
        <v>2</v>
      </c>
      <c r="B4" s="111"/>
      <c r="C4" s="98" t="s">
        <v>3</v>
      </c>
      <c r="D4" s="95" t="s">
        <v>4</v>
      </c>
      <c r="E4" s="95" t="s">
        <v>5</v>
      </c>
      <c r="F4" s="95" t="s">
        <v>6</v>
      </c>
      <c r="G4" s="95" t="s">
        <v>7</v>
      </c>
      <c r="H4" s="95" t="s">
        <v>8</v>
      </c>
      <c r="I4" s="95" t="s">
        <v>9</v>
      </c>
      <c r="J4" s="6" t="s">
        <v>10</v>
      </c>
      <c r="K4" s="95" t="s">
        <v>11</v>
      </c>
      <c r="L4" s="112" t="s">
        <v>12</v>
      </c>
      <c r="M4" s="112" t="s">
        <v>13</v>
      </c>
      <c r="N4" s="111" t="s">
        <v>14</v>
      </c>
      <c r="O4" s="111"/>
      <c r="P4" s="95" t="s">
        <v>15</v>
      </c>
      <c r="Q4" s="95" t="s">
        <v>16</v>
      </c>
      <c r="R4" s="24"/>
    </row>
    <row r="5" spans="1:18" s="3" customFormat="1">
      <c r="A5" s="6" t="s">
        <v>17</v>
      </c>
      <c r="B5" s="6" t="s">
        <v>18</v>
      </c>
      <c r="C5" s="98"/>
      <c r="D5" s="95"/>
      <c r="E5" s="95"/>
      <c r="F5" s="95"/>
      <c r="G5" s="95"/>
      <c r="H5" s="95"/>
      <c r="I5" s="95"/>
      <c r="J5" s="6" t="s">
        <v>19</v>
      </c>
      <c r="K5" s="95"/>
      <c r="L5" s="112"/>
      <c r="M5" s="112"/>
      <c r="N5" s="28" t="s">
        <v>20</v>
      </c>
      <c r="O5" s="28" t="s">
        <v>21</v>
      </c>
      <c r="P5" s="95"/>
      <c r="Q5" s="95"/>
      <c r="R5" s="24"/>
    </row>
    <row r="6" spans="1:18" s="53" customFormat="1" ht="20.100000000000001" customHeight="1">
      <c r="A6" s="100">
        <v>12</v>
      </c>
      <c r="B6" s="100">
        <v>25</v>
      </c>
      <c r="C6" s="113" t="s">
        <v>73</v>
      </c>
      <c r="D6" s="65" t="s">
        <v>74</v>
      </c>
      <c r="E6" s="66">
        <v>30</v>
      </c>
      <c r="F6" s="67">
        <v>38</v>
      </c>
      <c r="G6" s="67"/>
      <c r="H6" s="57"/>
      <c r="I6" s="57"/>
      <c r="J6" s="57">
        <v>300</v>
      </c>
      <c r="K6" s="67">
        <v>75</v>
      </c>
      <c r="L6" s="68">
        <f>K6*E6</f>
        <v>2250</v>
      </c>
      <c r="M6" s="68">
        <f t="shared" ref="M6:M12" si="0">L6-F6*E6-G6-H6-I6-J6</f>
        <v>810</v>
      </c>
      <c r="N6" s="69">
        <f t="shared" ref="N6:N12" si="1">L6</f>
        <v>2250</v>
      </c>
      <c r="O6" s="68">
        <f>L6-N6</f>
        <v>0</v>
      </c>
      <c r="P6" s="70"/>
      <c r="Q6" s="71">
        <v>43116</v>
      </c>
      <c r="R6" s="72"/>
    </row>
    <row r="7" spans="1:18" s="53" customFormat="1" ht="20.100000000000001" customHeight="1">
      <c r="A7" s="101"/>
      <c r="B7" s="101"/>
      <c r="C7" s="114"/>
      <c r="D7" s="65" t="s">
        <v>75</v>
      </c>
      <c r="E7" s="66">
        <v>15</v>
      </c>
      <c r="F7" s="67">
        <v>160</v>
      </c>
      <c r="G7" s="57"/>
      <c r="H7" s="57"/>
      <c r="I7" s="57"/>
      <c r="J7" s="57"/>
      <c r="K7" s="67">
        <v>200</v>
      </c>
      <c r="L7" s="68">
        <f t="shared" ref="L7:L12" si="2">K7*E7</f>
        <v>3000</v>
      </c>
      <c r="M7" s="68">
        <f t="shared" si="0"/>
        <v>600</v>
      </c>
      <c r="N7" s="69">
        <f t="shared" si="1"/>
        <v>3000</v>
      </c>
      <c r="O7" s="68">
        <f t="shared" ref="O7:O19" si="3">L7-N7</f>
        <v>0</v>
      </c>
      <c r="P7" s="70"/>
      <c r="Q7" s="71">
        <v>43116</v>
      </c>
      <c r="R7" s="72"/>
    </row>
    <row r="8" spans="1:18" s="53" customFormat="1" ht="20.100000000000001" customHeight="1">
      <c r="A8" s="100">
        <v>1</v>
      </c>
      <c r="B8" s="103">
        <v>6</v>
      </c>
      <c r="C8" s="113" t="s">
        <v>76</v>
      </c>
      <c r="D8" s="65" t="s">
        <v>77</v>
      </c>
      <c r="E8" s="73">
        <v>4</v>
      </c>
      <c r="F8" s="74">
        <v>413</v>
      </c>
      <c r="G8" s="57"/>
      <c r="H8" s="57"/>
      <c r="I8" s="57"/>
      <c r="J8" s="57"/>
      <c r="K8" s="74">
        <v>550</v>
      </c>
      <c r="L8" s="68">
        <f t="shared" si="2"/>
        <v>2200</v>
      </c>
      <c r="M8" s="68">
        <f t="shared" si="0"/>
        <v>548</v>
      </c>
      <c r="N8" s="69">
        <f t="shared" si="1"/>
        <v>2200</v>
      </c>
      <c r="O8" s="68">
        <f t="shared" si="3"/>
        <v>0</v>
      </c>
      <c r="P8" s="70"/>
      <c r="Q8" s="57"/>
      <c r="R8" s="72"/>
    </row>
    <row r="9" spans="1:18" s="53" customFormat="1" ht="20.100000000000001" customHeight="1">
      <c r="A9" s="102"/>
      <c r="B9" s="105"/>
      <c r="C9" s="114"/>
      <c r="D9" s="65" t="s">
        <v>78</v>
      </c>
      <c r="E9" s="73">
        <v>30</v>
      </c>
      <c r="F9" s="74">
        <v>38</v>
      </c>
      <c r="G9" s="57"/>
      <c r="H9" s="57"/>
      <c r="I9" s="57"/>
      <c r="J9" s="57"/>
      <c r="K9" s="74">
        <v>54</v>
      </c>
      <c r="L9" s="68">
        <f t="shared" si="2"/>
        <v>1620</v>
      </c>
      <c r="M9" s="68">
        <f t="shared" si="0"/>
        <v>480</v>
      </c>
      <c r="N9" s="69">
        <f t="shared" si="1"/>
        <v>1620</v>
      </c>
      <c r="O9" s="68">
        <f t="shared" si="3"/>
        <v>0</v>
      </c>
      <c r="P9" s="70"/>
      <c r="Q9" s="57"/>
      <c r="R9" s="72"/>
    </row>
    <row r="10" spans="1:18" s="53" customFormat="1" ht="20.100000000000001" customHeight="1">
      <c r="A10" s="101"/>
      <c r="B10" s="107"/>
      <c r="C10" s="115"/>
      <c r="D10" s="65" t="s">
        <v>79</v>
      </c>
      <c r="E10" s="73">
        <v>80</v>
      </c>
      <c r="F10" s="74">
        <v>39.799999999999997</v>
      </c>
      <c r="G10" s="57"/>
      <c r="H10" s="57"/>
      <c r="I10" s="57">
        <v>605</v>
      </c>
      <c r="J10" s="57"/>
      <c r="K10" s="74">
        <v>54</v>
      </c>
      <c r="L10" s="68">
        <f t="shared" si="2"/>
        <v>4320</v>
      </c>
      <c r="M10" s="68">
        <f t="shared" si="0"/>
        <v>531</v>
      </c>
      <c r="N10" s="69">
        <f t="shared" si="1"/>
        <v>4320</v>
      </c>
      <c r="O10" s="68">
        <f t="shared" si="3"/>
        <v>0</v>
      </c>
      <c r="P10" s="70"/>
      <c r="Q10" s="57"/>
      <c r="R10" s="72"/>
    </row>
    <row r="11" spans="1:18" s="53" customFormat="1" ht="20.100000000000001" customHeight="1">
      <c r="A11" s="57">
        <v>1</v>
      </c>
      <c r="B11" s="57">
        <v>22</v>
      </c>
      <c r="C11" s="75" t="s">
        <v>76</v>
      </c>
      <c r="D11" s="76" t="s">
        <v>80</v>
      </c>
      <c r="E11" s="73">
        <v>79</v>
      </c>
      <c r="F11" s="74">
        <v>52</v>
      </c>
      <c r="G11" s="57"/>
      <c r="H11" s="57"/>
      <c r="I11" s="57"/>
      <c r="J11" s="57"/>
      <c r="K11" s="74">
        <v>76</v>
      </c>
      <c r="L11" s="68">
        <f t="shared" si="2"/>
        <v>6004</v>
      </c>
      <c r="M11" s="68">
        <f t="shared" si="0"/>
        <v>1896</v>
      </c>
      <c r="N11" s="69">
        <f t="shared" si="1"/>
        <v>6004</v>
      </c>
      <c r="O11" s="68">
        <f t="shared" si="3"/>
        <v>0</v>
      </c>
      <c r="P11" s="70"/>
      <c r="Q11" s="57"/>
      <c r="R11" s="72"/>
    </row>
    <row r="12" spans="1:18" s="53" customFormat="1" ht="20.100000000000001" customHeight="1">
      <c r="A12" s="57">
        <v>1</v>
      </c>
      <c r="B12" s="57">
        <v>23</v>
      </c>
      <c r="C12" s="77" t="s">
        <v>81</v>
      </c>
      <c r="D12" s="76" t="s">
        <v>82</v>
      </c>
      <c r="E12" s="73">
        <v>20</v>
      </c>
      <c r="F12" s="57">
        <v>95</v>
      </c>
      <c r="G12" s="57"/>
      <c r="H12" s="57"/>
      <c r="I12" s="57"/>
      <c r="J12" s="57"/>
      <c r="K12" s="74">
        <v>139</v>
      </c>
      <c r="L12" s="68">
        <f t="shared" si="2"/>
        <v>2780</v>
      </c>
      <c r="M12" s="68">
        <f t="shared" si="0"/>
        <v>880</v>
      </c>
      <c r="N12" s="68">
        <f t="shared" si="1"/>
        <v>2780</v>
      </c>
      <c r="O12" s="68">
        <f t="shared" si="3"/>
        <v>0</v>
      </c>
      <c r="P12" s="57"/>
      <c r="Q12" s="57"/>
      <c r="R12" s="72"/>
    </row>
    <row r="13" spans="1:18" s="53" customFormat="1" ht="20.100000000000001" customHeight="1">
      <c r="A13" s="57"/>
      <c r="B13" s="57"/>
      <c r="C13" s="78"/>
      <c r="D13" s="54"/>
      <c r="E13" s="79"/>
      <c r="F13" s="57"/>
      <c r="G13" s="57"/>
      <c r="H13" s="57"/>
      <c r="I13" s="57"/>
      <c r="J13" s="57"/>
      <c r="K13" s="63"/>
      <c r="L13" s="68"/>
      <c r="M13" s="68"/>
      <c r="N13" s="68"/>
      <c r="O13" s="68"/>
      <c r="P13" s="57"/>
      <c r="Q13" s="57"/>
      <c r="R13" s="72"/>
    </row>
    <row r="14" spans="1:18" s="53" customFormat="1" ht="20.100000000000001" customHeight="1">
      <c r="A14" s="80"/>
      <c r="B14" s="80"/>
      <c r="C14" s="78"/>
      <c r="D14" s="81"/>
      <c r="E14" s="82"/>
      <c r="F14" s="80"/>
      <c r="G14" s="80"/>
      <c r="H14" s="80"/>
      <c r="I14" s="80"/>
      <c r="J14" s="80"/>
      <c r="K14" s="83"/>
      <c r="L14" s="84"/>
      <c r="M14" s="84"/>
      <c r="N14" s="84"/>
      <c r="O14" s="84"/>
      <c r="P14" s="80"/>
      <c r="Q14" s="80"/>
      <c r="R14" s="72"/>
    </row>
    <row r="15" spans="1:18" s="53" customFormat="1" ht="20.100000000000001" customHeight="1">
      <c r="A15" s="57"/>
      <c r="B15" s="57"/>
      <c r="C15" s="85"/>
      <c r="D15" s="54"/>
      <c r="E15" s="79"/>
      <c r="F15" s="57"/>
      <c r="G15" s="57"/>
      <c r="H15" s="57"/>
      <c r="I15" s="57"/>
      <c r="J15" s="57"/>
      <c r="K15" s="63"/>
      <c r="L15" s="68"/>
      <c r="M15" s="68"/>
      <c r="N15" s="68"/>
      <c r="O15" s="68"/>
      <c r="P15" s="57"/>
      <c r="Q15" s="57"/>
      <c r="R15" s="72"/>
    </row>
    <row r="16" spans="1:18" s="53" customFormat="1" ht="20.100000000000001" customHeight="1">
      <c r="A16" s="57"/>
      <c r="B16" s="57"/>
      <c r="C16" s="85"/>
      <c r="D16" s="54"/>
      <c r="E16" s="79"/>
      <c r="F16" s="57"/>
      <c r="G16" s="57"/>
      <c r="H16" s="57"/>
      <c r="I16" s="57"/>
      <c r="J16" s="57"/>
      <c r="K16" s="63"/>
      <c r="L16" s="68"/>
      <c r="M16" s="68"/>
      <c r="N16" s="68"/>
      <c r="O16" s="68"/>
      <c r="P16" s="57"/>
      <c r="Q16" s="57"/>
      <c r="R16" s="72"/>
    </row>
    <row r="17" spans="1:18" s="53" customFormat="1" ht="20.100000000000001" customHeight="1">
      <c r="A17" s="57"/>
      <c r="B17" s="57"/>
      <c r="C17" s="85"/>
      <c r="D17" s="54"/>
      <c r="E17" s="79"/>
      <c r="F17" s="57"/>
      <c r="G17" s="57"/>
      <c r="H17" s="57"/>
      <c r="I17" s="57"/>
      <c r="J17" s="57"/>
      <c r="K17" s="63"/>
      <c r="L17" s="68"/>
      <c r="M17" s="68"/>
      <c r="N17" s="68"/>
      <c r="O17" s="68"/>
      <c r="P17" s="57"/>
      <c r="Q17" s="57"/>
      <c r="R17" s="72"/>
    </row>
    <row r="18" spans="1:18" s="3" customFormat="1" ht="20.100000000000001" customHeight="1">
      <c r="A18" s="14"/>
      <c r="B18" s="14"/>
      <c r="C18" s="8"/>
      <c r="D18" s="5"/>
      <c r="E18" s="14"/>
      <c r="F18" s="14"/>
      <c r="G18" s="14"/>
      <c r="H18" s="14"/>
      <c r="I18" s="14"/>
      <c r="J18" s="14"/>
      <c r="K18" s="14"/>
      <c r="L18" s="28">
        <f>SUM(L6:L17)</f>
        <v>22174</v>
      </c>
      <c r="M18" s="28"/>
      <c r="N18" s="28"/>
      <c r="O18" s="28">
        <f t="shared" si="3"/>
        <v>22174</v>
      </c>
      <c r="P18" s="14"/>
      <c r="Q18" s="14"/>
      <c r="R18" s="2"/>
    </row>
    <row r="19" spans="1:18" s="3" customFormat="1" ht="20.100000000000001" customHeight="1">
      <c r="A19" s="14"/>
      <c r="B19" s="14"/>
      <c r="C19" s="8"/>
      <c r="D19" s="6" t="s">
        <v>102</v>
      </c>
      <c r="E19" s="14"/>
      <c r="F19" s="14"/>
      <c r="G19" s="14"/>
      <c r="H19" s="14"/>
      <c r="I19" s="14"/>
      <c r="J19" s="14"/>
      <c r="K19" s="14"/>
      <c r="L19" s="28">
        <f>SUM(L6:L18)</f>
        <v>44348</v>
      </c>
      <c r="M19" s="28">
        <f>SUM(M6:M18)</f>
        <v>5745</v>
      </c>
      <c r="N19" s="28">
        <f>SUM(N6:N18)</f>
        <v>22174</v>
      </c>
      <c r="O19" s="28">
        <f t="shared" si="3"/>
        <v>22174</v>
      </c>
      <c r="P19" s="14"/>
      <c r="Q19" s="14"/>
      <c r="R19" s="2"/>
    </row>
    <row r="20" spans="1:18" s="3" customFormat="1" ht="20.100000000000001" customHeight="1">
      <c r="A20" s="26"/>
      <c r="B20" s="26"/>
      <c r="C20" s="21"/>
      <c r="D20" s="20"/>
      <c r="E20" s="26"/>
      <c r="F20" s="26"/>
      <c r="G20" s="26"/>
      <c r="H20" s="26"/>
      <c r="I20" s="26"/>
      <c r="J20" s="26"/>
      <c r="K20" s="26"/>
      <c r="L20" s="29"/>
      <c r="M20" s="29"/>
      <c r="N20" s="29" t="s">
        <v>116</v>
      </c>
      <c r="O20" s="86">
        <f>M19*0.7</f>
        <v>4021.4999999999995</v>
      </c>
      <c r="P20" s="26"/>
      <c r="Q20" s="26"/>
      <c r="R20" s="2"/>
    </row>
    <row r="21" spans="1:18" s="3" customFormat="1" ht="20.100000000000001" customHeight="1">
      <c r="A21" s="26"/>
      <c r="B21" s="26"/>
      <c r="C21" s="21" t="s">
        <v>100</v>
      </c>
      <c r="D21" s="23"/>
      <c r="E21" s="26"/>
      <c r="F21" s="26"/>
      <c r="G21" s="26"/>
      <c r="H21" s="26"/>
      <c r="I21" s="26"/>
      <c r="J21" s="26" t="s">
        <v>101</v>
      </c>
      <c r="K21" s="26"/>
      <c r="L21" s="29"/>
      <c r="M21" s="29"/>
      <c r="N21" s="30"/>
      <c r="O21" s="29"/>
      <c r="P21" s="26"/>
      <c r="Q21" s="26"/>
      <c r="R21" s="2"/>
    </row>
    <row r="22" spans="1:18" s="3" customFormat="1" ht="20.100000000000001" customHeight="1">
      <c r="A22" s="26"/>
      <c r="B22" s="26"/>
      <c r="C22" s="21"/>
      <c r="D22" s="20"/>
      <c r="E22" s="26"/>
      <c r="F22" s="26"/>
      <c r="G22" s="26"/>
      <c r="H22" s="26"/>
      <c r="I22" s="26"/>
      <c r="J22" s="26"/>
      <c r="K22" s="26" t="s">
        <v>117</v>
      </c>
      <c r="L22" s="29"/>
      <c r="M22" s="29"/>
      <c r="N22" s="29"/>
      <c r="O22" s="29"/>
      <c r="P22" s="26"/>
      <c r="Q22" s="26"/>
      <c r="R22" s="2"/>
    </row>
    <row r="23" spans="1:18" s="3" customFormat="1" ht="20.100000000000001" customHeight="1">
      <c r="A23" s="26"/>
      <c r="B23" s="26"/>
      <c r="C23" s="21"/>
      <c r="D23" s="20"/>
      <c r="E23" s="26"/>
      <c r="F23" s="26"/>
      <c r="G23" s="26"/>
      <c r="H23" s="26"/>
      <c r="I23" s="26"/>
      <c r="J23" s="26"/>
      <c r="K23" s="26"/>
      <c r="L23" s="29"/>
      <c r="M23" s="29"/>
      <c r="N23" s="29"/>
      <c r="O23" s="29"/>
      <c r="P23" s="26"/>
      <c r="Q23" s="26"/>
      <c r="R23" s="2"/>
    </row>
    <row r="24" spans="1:18" s="3" customFormat="1" ht="20.100000000000001" customHeight="1">
      <c r="A24" s="26"/>
      <c r="B24" s="26"/>
      <c r="C24" s="21"/>
      <c r="D24" s="25"/>
      <c r="E24" s="26"/>
      <c r="F24" s="26"/>
      <c r="G24" s="26"/>
      <c r="H24" s="26"/>
      <c r="I24" s="26"/>
      <c r="J24" s="26"/>
      <c r="K24" s="27"/>
      <c r="L24" s="29"/>
      <c r="M24" s="29"/>
      <c r="N24" s="32"/>
      <c r="O24" s="29"/>
      <c r="P24" s="26"/>
      <c r="Q24" s="26"/>
      <c r="R24" s="2"/>
    </row>
    <row r="25" spans="1:18" s="3" customFormat="1" ht="20.100000000000001" customHeight="1">
      <c r="A25" s="26"/>
      <c r="B25" s="26"/>
      <c r="C25" s="21"/>
      <c r="D25" s="25"/>
      <c r="E25" s="26"/>
      <c r="F25" s="26"/>
      <c r="G25" s="26"/>
      <c r="H25" s="26"/>
      <c r="I25" s="26"/>
      <c r="J25" s="26"/>
      <c r="K25" s="27"/>
      <c r="L25" s="29"/>
      <c r="M25" s="29"/>
      <c r="N25" s="32"/>
      <c r="O25" s="29"/>
      <c r="P25" s="26"/>
      <c r="Q25" s="26"/>
      <c r="R25" s="2"/>
    </row>
    <row r="26" spans="1:18" s="3" customFormat="1" ht="20.100000000000001" customHeight="1">
      <c r="A26" s="26"/>
      <c r="B26" s="26"/>
      <c r="C26" s="21"/>
      <c r="D26" s="25"/>
      <c r="E26" s="26"/>
      <c r="F26" s="26"/>
      <c r="G26" s="26"/>
      <c r="H26" s="26"/>
      <c r="I26" s="26"/>
      <c r="J26" s="26"/>
      <c r="K26" s="27"/>
      <c r="L26" s="29"/>
      <c r="M26" s="29"/>
      <c r="N26" s="32"/>
      <c r="O26" s="29"/>
      <c r="P26" s="26"/>
      <c r="Q26" s="26"/>
      <c r="R26" s="2"/>
    </row>
    <row r="27" spans="1:18" s="3" customFormat="1" ht="20.100000000000001" customHeight="1">
      <c r="A27" s="26"/>
      <c r="B27" s="26"/>
      <c r="C27" s="21"/>
      <c r="D27" s="25"/>
      <c r="E27" s="26"/>
      <c r="F27" s="26"/>
      <c r="G27" s="26"/>
      <c r="H27" s="26"/>
      <c r="I27" s="26"/>
      <c r="J27" s="26"/>
      <c r="K27" s="27"/>
      <c r="L27" s="29"/>
      <c r="M27" s="29"/>
      <c r="N27" s="32"/>
      <c r="O27" s="29"/>
      <c r="P27" s="26"/>
      <c r="Q27" s="26"/>
      <c r="R27" s="2"/>
    </row>
    <row r="28" spans="1:18" s="3" customFormat="1" ht="20.100000000000001" customHeight="1">
      <c r="A28" s="26"/>
      <c r="B28" s="26"/>
      <c r="C28" s="21"/>
      <c r="D28" s="25"/>
      <c r="E28" s="26"/>
      <c r="F28" s="26"/>
      <c r="G28" s="26"/>
      <c r="H28" s="26"/>
      <c r="I28" s="26"/>
      <c r="J28" s="26"/>
      <c r="K28" s="27"/>
      <c r="L28" s="29"/>
      <c r="M28" s="29"/>
      <c r="N28" s="32"/>
      <c r="O28" s="29"/>
      <c r="P28" s="26"/>
      <c r="Q28" s="26"/>
      <c r="R28" s="2"/>
    </row>
    <row r="29" spans="1:18" s="3" customFormat="1" ht="20.100000000000001" customHeight="1">
      <c r="A29" s="26"/>
      <c r="B29" s="26"/>
      <c r="C29" s="21"/>
      <c r="D29" s="25"/>
      <c r="E29" s="26"/>
      <c r="F29" s="26"/>
      <c r="G29" s="26"/>
      <c r="H29" s="26"/>
      <c r="I29" s="26"/>
      <c r="J29" s="26"/>
      <c r="K29" s="27"/>
      <c r="L29" s="29"/>
      <c r="M29" s="29"/>
      <c r="N29" s="32"/>
      <c r="O29" s="29"/>
      <c r="P29" s="26"/>
      <c r="Q29" s="26"/>
      <c r="R29" s="2"/>
    </row>
    <row r="30" spans="1:18" s="3" customFormat="1" ht="20.100000000000001" customHeight="1">
      <c r="A30" s="26"/>
      <c r="B30" s="26"/>
      <c r="C30" s="21"/>
      <c r="D30" s="25"/>
      <c r="E30" s="26"/>
      <c r="F30" s="26"/>
      <c r="G30" s="26"/>
      <c r="H30" s="26"/>
      <c r="I30" s="26"/>
      <c r="J30" s="26"/>
      <c r="K30" s="27"/>
      <c r="L30" s="29"/>
      <c r="M30" s="29"/>
      <c r="N30" s="32"/>
      <c r="O30" s="29"/>
      <c r="P30" s="26"/>
      <c r="Q30" s="26"/>
      <c r="R30" s="2"/>
    </row>
    <row r="31" spans="1:18" s="3" customFormat="1" ht="20.100000000000001" customHeight="1">
      <c r="A31" s="26"/>
      <c r="B31" s="26"/>
      <c r="C31" s="21"/>
      <c r="D31" s="25"/>
      <c r="E31" s="26"/>
      <c r="F31" s="26"/>
      <c r="G31" s="26"/>
      <c r="H31" s="26"/>
      <c r="I31" s="26"/>
      <c r="J31" s="26"/>
      <c r="K31" s="27"/>
      <c r="L31" s="29"/>
      <c r="M31" s="29"/>
      <c r="N31" s="32"/>
      <c r="O31" s="29"/>
      <c r="P31" s="26"/>
      <c r="Q31" s="26"/>
      <c r="R31" s="2"/>
    </row>
    <row r="32" spans="1:18" s="3" customFormat="1" ht="20.100000000000001" customHeight="1">
      <c r="A32" s="26"/>
      <c r="B32" s="26"/>
      <c r="C32" s="21"/>
      <c r="D32" s="25"/>
      <c r="E32" s="26"/>
      <c r="F32" s="26"/>
      <c r="G32" s="26"/>
      <c r="H32" s="26"/>
      <c r="I32" s="26"/>
      <c r="J32" s="26"/>
      <c r="K32" s="27"/>
      <c r="L32" s="29"/>
      <c r="M32" s="29"/>
      <c r="N32" s="29"/>
      <c r="O32" s="29"/>
      <c r="P32" s="26"/>
      <c r="Q32" s="26"/>
      <c r="R32" s="2"/>
    </row>
    <row r="33" spans="1:18" s="3" customFormat="1" ht="20.100000000000001" customHeight="1">
      <c r="A33" s="26"/>
      <c r="B33" s="26"/>
      <c r="C33" s="21"/>
      <c r="D33" s="25"/>
      <c r="E33" s="26"/>
      <c r="F33" s="26"/>
      <c r="G33" s="26"/>
      <c r="H33" s="26"/>
      <c r="I33" s="26"/>
      <c r="J33" s="26"/>
      <c r="K33" s="27"/>
      <c r="L33" s="29"/>
      <c r="M33" s="29"/>
      <c r="N33" s="29"/>
      <c r="O33" s="29"/>
      <c r="P33" s="26"/>
      <c r="Q33" s="26"/>
      <c r="R33" s="2"/>
    </row>
    <row r="34" spans="1:18" s="3" customFormat="1" ht="20.100000000000001" customHeight="1">
      <c r="A34" s="26"/>
      <c r="B34" s="26"/>
      <c r="C34" s="21"/>
      <c r="D34" s="25"/>
      <c r="E34" s="26"/>
      <c r="F34" s="26"/>
      <c r="G34" s="26"/>
      <c r="H34" s="26"/>
      <c r="I34" s="26"/>
      <c r="J34" s="26"/>
      <c r="K34" s="27"/>
      <c r="L34" s="29"/>
      <c r="M34" s="29"/>
      <c r="N34" s="29"/>
      <c r="O34" s="29"/>
      <c r="P34" s="26"/>
      <c r="Q34" s="26"/>
      <c r="R34" s="2"/>
    </row>
    <row r="35" spans="1:18" s="3" customFormat="1" ht="20.100000000000001" customHeight="1">
      <c r="A35" s="26"/>
      <c r="B35" s="26"/>
      <c r="C35" s="21"/>
      <c r="D35" s="25"/>
      <c r="E35" s="26"/>
      <c r="F35" s="26"/>
      <c r="G35" s="26"/>
      <c r="H35" s="26"/>
      <c r="I35" s="26"/>
      <c r="J35" s="26"/>
      <c r="K35" s="27"/>
      <c r="L35" s="29"/>
      <c r="M35" s="29"/>
      <c r="N35" s="29"/>
      <c r="O35" s="29"/>
      <c r="P35" s="26"/>
      <c r="Q35" s="26"/>
      <c r="R35" s="2"/>
    </row>
    <row r="36" spans="1:18" s="3" customFormat="1" ht="20.100000000000001" customHeight="1">
      <c r="A36" s="26"/>
      <c r="B36" s="26"/>
      <c r="C36" s="21"/>
      <c r="D36" s="20"/>
      <c r="E36" s="26"/>
      <c r="F36" s="26"/>
      <c r="G36" s="26"/>
      <c r="H36" s="26"/>
      <c r="I36" s="26"/>
      <c r="J36" s="26"/>
      <c r="K36" s="26"/>
      <c r="L36" s="29"/>
      <c r="M36" s="29"/>
      <c r="N36" s="29"/>
      <c r="O36" s="29"/>
      <c r="P36" s="26"/>
      <c r="Q36" s="26"/>
      <c r="R36" s="2"/>
    </row>
    <row r="37" spans="1:18" s="3" customFormat="1" ht="20.100000000000001" customHeight="1">
      <c r="A37" s="26"/>
      <c r="B37" s="26"/>
      <c r="C37" s="21"/>
      <c r="D37" s="20"/>
      <c r="E37" s="26"/>
      <c r="F37" s="26"/>
      <c r="G37" s="26"/>
      <c r="H37" s="26"/>
      <c r="I37" s="26"/>
      <c r="J37" s="26"/>
      <c r="K37" s="26"/>
      <c r="L37" s="29"/>
      <c r="M37" s="29"/>
      <c r="N37" s="29"/>
      <c r="O37" s="29"/>
      <c r="P37" s="26"/>
      <c r="Q37" s="26"/>
      <c r="R37" s="2"/>
    </row>
    <row r="38" spans="1:18" s="3" customFormat="1" ht="20.100000000000001" customHeight="1">
      <c r="A38" s="26"/>
      <c r="B38" s="26"/>
      <c r="C38" s="21"/>
      <c r="D38" s="20"/>
      <c r="E38" s="26"/>
      <c r="F38" s="26"/>
      <c r="G38" s="26"/>
      <c r="H38" s="26"/>
      <c r="I38" s="26"/>
      <c r="J38" s="26"/>
      <c r="K38" s="26"/>
      <c r="L38" s="29"/>
      <c r="M38" s="29"/>
      <c r="N38" s="29"/>
      <c r="O38" s="29"/>
      <c r="P38" s="26"/>
      <c r="Q38" s="26"/>
      <c r="R38" s="2"/>
    </row>
    <row r="39" spans="1:18" s="3" customFormat="1" ht="20.100000000000001" customHeight="1">
      <c r="A39" s="26"/>
      <c r="B39" s="26"/>
      <c r="C39" s="21"/>
      <c r="D39" s="20"/>
      <c r="E39" s="26"/>
      <c r="F39" s="26"/>
      <c r="G39" s="26"/>
      <c r="H39" s="26"/>
      <c r="I39" s="26"/>
      <c r="J39" s="26"/>
      <c r="K39" s="26"/>
      <c r="L39" s="29"/>
      <c r="M39" s="29"/>
      <c r="N39" s="29"/>
      <c r="O39" s="29"/>
      <c r="P39" s="26"/>
      <c r="Q39" s="26"/>
      <c r="R39" s="2"/>
    </row>
    <row r="40" spans="1:18" s="3" customFormat="1" ht="20.100000000000001" customHeight="1">
      <c r="A40" s="26"/>
      <c r="B40" s="26"/>
      <c r="C40" s="21"/>
      <c r="D40" s="20"/>
      <c r="E40" s="26"/>
      <c r="F40" s="26"/>
      <c r="G40" s="26"/>
      <c r="H40" s="26"/>
      <c r="I40" s="26"/>
      <c r="J40" s="26"/>
      <c r="K40" s="26"/>
      <c r="L40" s="29"/>
      <c r="M40" s="29"/>
      <c r="N40" s="29"/>
      <c r="O40" s="29"/>
      <c r="P40" s="26"/>
      <c r="Q40" s="26"/>
      <c r="R40" s="2"/>
    </row>
    <row r="41" spans="1:18" s="3" customFormat="1" ht="20.100000000000001" customHeight="1">
      <c r="A41" s="26"/>
      <c r="B41" s="26"/>
      <c r="C41" s="21"/>
      <c r="D41" s="20"/>
      <c r="E41" s="26"/>
      <c r="F41" s="26"/>
      <c r="G41" s="26"/>
      <c r="H41" s="26"/>
      <c r="I41" s="26"/>
      <c r="J41" s="26"/>
      <c r="K41" s="26"/>
      <c r="L41" s="29"/>
      <c r="M41" s="29"/>
      <c r="N41" s="29"/>
      <c r="O41" s="29"/>
      <c r="P41" s="26"/>
      <c r="Q41" s="26"/>
      <c r="R41" s="2"/>
    </row>
    <row r="42" spans="1:18" s="3" customFormat="1" ht="20.100000000000001" customHeight="1">
      <c r="A42" s="26"/>
      <c r="B42" s="26"/>
      <c r="C42" s="21"/>
      <c r="D42" s="20"/>
      <c r="E42" s="26"/>
      <c r="F42" s="26"/>
      <c r="G42" s="26"/>
      <c r="H42" s="26"/>
      <c r="I42" s="26"/>
      <c r="J42" s="26"/>
      <c r="K42" s="26"/>
      <c r="L42" s="29"/>
      <c r="M42" s="29"/>
      <c r="N42" s="29"/>
      <c r="O42" s="29"/>
      <c r="P42" s="26"/>
      <c r="Q42" s="26"/>
      <c r="R42" s="2"/>
    </row>
    <row r="43" spans="1:18" s="3" customFormat="1" ht="20.100000000000001" customHeight="1">
      <c r="A43" s="26"/>
      <c r="B43" s="26"/>
      <c r="C43" s="21"/>
      <c r="D43" s="20"/>
      <c r="E43" s="26"/>
      <c r="F43" s="26"/>
      <c r="G43" s="26"/>
      <c r="H43" s="26"/>
      <c r="I43" s="26"/>
      <c r="J43" s="26"/>
      <c r="K43" s="26"/>
      <c r="L43" s="29"/>
      <c r="M43" s="29"/>
      <c r="N43" s="29"/>
      <c r="O43" s="29"/>
      <c r="P43" s="26"/>
      <c r="Q43" s="26"/>
      <c r="R43" s="2"/>
    </row>
    <row r="44" spans="1:18" s="3" customFormat="1" ht="20.100000000000001" customHeight="1">
      <c r="A44" s="26"/>
      <c r="B44" s="26"/>
      <c r="C44" s="21"/>
      <c r="D44" s="20"/>
      <c r="E44" s="26"/>
      <c r="F44" s="26"/>
      <c r="G44" s="26"/>
      <c r="H44" s="26"/>
      <c r="I44" s="26"/>
      <c r="J44" s="26"/>
      <c r="K44" s="26"/>
      <c r="L44" s="29"/>
      <c r="M44" s="29"/>
      <c r="N44" s="29"/>
      <c r="O44" s="29"/>
      <c r="P44" s="26"/>
      <c r="Q44" s="26"/>
      <c r="R44" s="2"/>
    </row>
    <row r="45" spans="1:18" s="3" customFormat="1" ht="20.100000000000001" customHeight="1">
      <c r="A45" s="26"/>
      <c r="B45" s="26"/>
      <c r="C45" s="21"/>
      <c r="D45" s="20"/>
      <c r="E45" s="26"/>
      <c r="F45" s="26"/>
      <c r="G45" s="26"/>
      <c r="H45" s="26"/>
      <c r="I45" s="26"/>
      <c r="J45" s="26"/>
      <c r="K45" s="26"/>
      <c r="L45" s="29"/>
      <c r="M45" s="29"/>
      <c r="N45" s="29"/>
      <c r="O45" s="29"/>
      <c r="P45" s="26"/>
      <c r="Q45" s="26"/>
      <c r="R45" s="2"/>
    </row>
    <row r="46" spans="1:18" s="3" customFormat="1" ht="20.100000000000001" customHeight="1">
      <c r="A46" s="26"/>
      <c r="B46" s="26"/>
      <c r="C46" s="21"/>
      <c r="D46" s="20"/>
      <c r="E46" s="26"/>
      <c r="F46" s="26"/>
      <c r="G46" s="26"/>
      <c r="H46" s="26"/>
      <c r="I46" s="26"/>
      <c r="J46" s="26"/>
      <c r="K46" s="26"/>
      <c r="L46" s="29"/>
      <c r="M46" s="29"/>
      <c r="N46" s="29"/>
      <c r="O46" s="29"/>
      <c r="P46" s="26"/>
      <c r="Q46" s="26"/>
      <c r="R46" s="2"/>
    </row>
    <row r="47" spans="1:18" s="3" customFormat="1" ht="20.100000000000001" customHeight="1">
      <c r="A47" s="20"/>
      <c r="B47" s="20"/>
      <c r="C47" s="21"/>
      <c r="D47" s="20"/>
      <c r="E47" s="23"/>
      <c r="F47" s="23"/>
      <c r="G47" s="23"/>
      <c r="H47" s="23"/>
      <c r="I47" s="23"/>
      <c r="J47" s="23"/>
      <c r="K47" s="23"/>
      <c r="L47" s="30"/>
      <c r="M47" s="30"/>
      <c r="N47" s="30"/>
      <c r="O47" s="30"/>
      <c r="P47" s="23"/>
      <c r="Q47" s="23"/>
      <c r="R47" s="24"/>
    </row>
    <row r="48" spans="1:18" s="3" customFormat="1" ht="20.100000000000001" customHeight="1">
      <c r="A48" s="20"/>
      <c r="B48" s="20"/>
      <c r="C48" s="21"/>
      <c r="D48" s="20"/>
      <c r="E48" s="23"/>
      <c r="F48" s="23"/>
      <c r="G48" s="23"/>
      <c r="H48" s="23"/>
      <c r="I48" s="23"/>
      <c r="J48" s="23"/>
      <c r="K48" s="23"/>
      <c r="L48" s="30"/>
      <c r="M48" s="30"/>
      <c r="N48" s="30"/>
      <c r="O48" s="30"/>
      <c r="P48" s="23"/>
      <c r="Q48" s="23"/>
      <c r="R48" s="24"/>
    </row>
    <row r="49" spans="1:18" s="3" customFormat="1" ht="20.100000000000001" customHeight="1">
      <c r="A49" s="20"/>
      <c r="B49" s="20"/>
      <c r="C49" s="21"/>
      <c r="D49" s="20"/>
      <c r="E49" s="23"/>
      <c r="F49" s="23"/>
      <c r="G49" s="23"/>
      <c r="H49" s="23"/>
      <c r="I49" s="23"/>
      <c r="J49" s="23"/>
      <c r="K49" s="23"/>
      <c r="L49" s="30"/>
      <c r="M49" s="30"/>
      <c r="N49" s="30"/>
      <c r="O49" s="30"/>
      <c r="P49" s="23"/>
      <c r="Q49" s="23"/>
      <c r="R49" s="24"/>
    </row>
    <row r="50" spans="1:18" s="3" customFormat="1" ht="20.100000000000001" customHeight="1">
      <c r="A50" s="20"/>
      <c r="B50" s="20"/>
      <c r="C50" s="21"/>
      <c r="D50" s="20"/>
      <c r="E50" s="23"/>
      <c r="F50" s="23"/>
      <c r="G50" s="23"/>
      <c r="H50" s="23"/>
      <c r="I50" s="23"/>
      <c r="J50" s="23"/>
      <c r="K50" s="23"/>
      <c r="L50" s="30"/>
      <c r="M50" s="30"/>
      <c r="N50" s="30"/>
      <c r="O50" s="30"/>
      <c r="P50" s="23"/>
      <c r="Q50" s="23"/>
      <c r="R50" s="24"/>
    </row>
    <row r="51" spans="1:18" s="3" customFormat="1" ht="20.100000000000001" customHeight="1">
      <c r="A51" s="20"/>
      <c r="B51" s="20"/>
      <c r="C51" s="21"/>
      <c r="D51" s="20"/>
      <c r="E51" s="23"/>
      <c r="F51" s="23"/>
      <c r="G51" s="23"/>
      <c r="H51" s="23"/>
      <c r="I51" s="23"/>
      <c r="J51" s="23"/>
      <c r="K51" s="23"/>
      <c r="L51" s="30"/>
      <c r="M51" s="30"/>
      <c r="N51" s="30"/>
      <c r="O51" s="30"/>
      <c r="P51" s="23"/>
      <c r="Q51" s="23"/>
      <c r="R51" s="24"/>
    </row>
    <row r="52" spans="1:18" s="3" customFormat="1" ht="20.100000000000001" customHeight="1">
      <c r="A52" s="20"/>
      <c r="B52" s="20"/>
      <c r="C52" s="21"/>
      <c r="D52" s="20"/>
      <c r="E52" s="23"/>
      <c r="F52" s="23"/>
      <c r="G52" s="23"/>
      <c r="H52" s="23"/>
      <c r="I52" s="23"/>
      <c r="J52" s="23"/>
      <c r="K52" s="23"/>
      <c r="L52" s="30"/>
      <c r="M52" s="30"/>
      <c r="N52" s="30"/>
      <c r="O52" s="30"/>
      <c r="P52" s="23"/>
      <c r="Q52" s="23"/>
      <c r="R52" s="24"/>
    </row>
    <row r="53" spans="1:18" s="3" customFormat="1" ht="20.100000000000001" customHeight="1">
      <c r="A53" s="20"/>
      <c r="B53" s="20"/>
      <c r="C53" s="21"/>
      <c r="D53" s="20"/>
      <c r="E53" s="23"/>
      <c r="F53" s="23"/>
      <c r="G53" s="23"/>
      <c r="H53" s="23"/>
      <c r="I53" s="23"/>
      <c r="J53" s="23"/>
      <c r="K53" s="23"/>
      <c r="L53" s="30"/>
      <c r="M53" s="30"/>
      <c r="N53" s="30"/>
      <c r="O53" s="30"/>
      <c r="P53" s="23"/>
      <c r="Q53" s="23"/>
      <c r="R53" s="24"/>
    </row>
    <row r="54" spans="1:18" s="3" customFormat="1" ht="20.100000000000001" customHeight="1">
      <c r="A54" s="20"/>
      <c r="B54" s="20"/>
      <c r="C54" s="21"/>
      <c r="D54" s="20"/>
      <c r="E54" s="23"/>
      <c r="F54" s="23"/>
      <c r="G54" s="23"/>
      <c r="H54" s="23"/>
      <c r="I54" s="23"/>
      <c r="J54" s="23"/>
      <c r="K54" s="23"/>
      <c r="L54" s="30"/>
      <c r="M54" s="30"/>
      <c r="N54" s="30"/>
      <c r="O54" s="30"/>
      <c r="P54" s="23"/>
      <c r="Q54" s="23"/>
      <c r="R54" s="24"/>
    </row>
    <row r="55" spans="1:18" s="3" customFormat="1" ht="20.100000000000001" customHeight="1">
      <c r="A55" s="20"/>
      <c r="B55" s="20"/>
      <c r="C55" s="21"/>
      <c r="D55" s="20"/>
      <c r="E55" s="7"/>
      <c r="F55" s="7"/>
      <c r="G55" s="7"/>
      <c r="H55" s="7"/>
      <c r="I55" s="7"/>
      <c r="J55" s="7"/>
      <c r="K55" s="7"/>
      <c r="L55" s="31"/>
      <c r="M55" s="31"/>
      <c r="N55" s="31"/>
      <c r="O55" s="31"/>
      <c r="P55" s="7"/>
      <c r="Q55" s="23"/>
      <c r="R55" s="24"/>
    </row>
    <row r="56" spans="1:18" s="3" customFormat="1" ht="20.100000000000001" customHeight="1">
      <c r="A56" s="20"/>
      <c r="B56" s="20"/>
      <c r="C56" s="21"/>
      <c r="D56" s="20"/>
      <c r="E56" s="7"/>
      <c r="F56" s="7"/>
      <c r="G56" s="7"/>
      <c r="H56" s="7"/>
      <c r="I56" s="7"/>
      <c r="J56" s="7"/>
      <c r="K56" s="7"/>
      <c r="L56" s="31"/>
      <c r="M56" s="31"/>
      <c r="N56" s="31"/>
      <c r="O56" s="31"/>
      <c r="P56" s="7"/>
      <c r="Q56" s="23"/>
      <c r="R56" s="24"/>
    </row>
    <row r="57" spans="1:18" s="3" customFormat="1" ht="20.100000000000001" customHeight="1">
      <c r="A57" s="20"/>
      <c r="B57" s="20"/>
      <c r="C57" s="21"/>
      <c r="D57" s="20"/>
      <c r="E57" s="7"/>
      <c r="F57" s="7"/>
      <c r="G57" s="7"/>
      <c r="H57" s="7"/>
      <c r="I57" s="7"/>
      <c r="J57" s="7"/>
      <c r="K57" s="7"/>
      <c r="L57" s="31"/>
      <c r="M57" s="31"/>
      <c r="N57" s="31"/>
      <c r="O57" s="31"/>
      <c r="P57" s="7"/>
      <c r="Q57" s="23"/>
      <c r="R57" s="24"/>
    </row>
    <row r="58" spans="1:18" s="3" customFormat="1" ht="20.100000000000001" customHeight="1">
      <c r="A58" s="20"/>
      <c r="B58" s="20"/>
      <c r="C58" s="21"/>
      <c r="D58" s="20"/>
      <c r="E58" s="7"/>
      <c r="F58" s="7"/>
      <c r="G58" s="7"/>
      <c r="H58" s="7"/>
      <c r="I58" s="7"/>
      <c r="J58" s="7"/>
      <c r="K58" s="7"/>
      <c r="L58" s="31"/>
      <c r="M58" s="31"/>
      <c r="N58" s="31"/>
      <c r="O58" s="31"/>
      <c r="P58" s="7"/>
      <c r="Q58" s="23"/>
      <c r="R58" s="24"/>
    </row>
    <row r="59" spans="1:18" s="3" customFormat="1" ht="20.100000000000001" customHeight="1">
      <c r="A59" s="20"/>
      <c r="B59" s="20"/>
      <c r="C59" s="21"/>
      <c r="D59" s="20"/>
      <c r="E59" s="7"/>
      <c r="F59" s="7"/>
      <c r="G59" s="7"/>
      <c r="H59" s="7"/>
      <c r="I59" s="7"/>
      <c r="J59" s="7"/>
      <c r="K59" s="7"/>
      <c r="L59" s="31"/>
      <c r="M59" s="31"/>
      <c r="N59" s="31"/>
      <c r="O59" s="31"/>
      <c r="P59" s="7"/>
      <c r="Q59" s="23"/>
      <c r="R59" s="24"/>
    </row>
    <row r="60" spans="1:18" s="3" customFormat="1" ht="20.100000000000001" customHeight="1">
      <c r="A60" s="20"/>
      <c r="B60" s="20"/>
      <c r="C60" s="21"/>
      <c r="D60" s="20"/>
      <c r="E60" s="7"/>
      <c r="F60" s="7"/>
      <c r="G60" s="7"/>
      <c r="H60" s="7"/>
      <c r="I60" s="7"/>
      <c r="J60" s="7"/>
      <c r="K60" s="7"/>
      <c r="L60" s="31"/>
      <c r="M60" s="31"/>
      <c r="N60" s="31"/>
      <c r="O60" s="31"/>
      <c r="P60" s="7"/>
      <c r="Q60" s="23"/>
      <c r="R60" s="24"/>
    </row>
    <row r="61" spans="1:18" s="3" customFormat="1" ht="20.100000000000001" customHeight="1">
      <c r="A61" s="20"/>
      <c r="B61" s="20"/>
      <c r="C61" s="21"/>
      <c r="D61" s="20"/>
      <c r="E61" s="7"/>
      <c r="F61" s="7"/>
      <c r="G61" s="7"/>
      <c r="H61" s="7"/>
      <c r="I61" s="7"/>
      <c r="J61" s="7"/>
      <c r="K61" s="7"/>
      <c r="L61" s="31"/>
      <c r="M61" s="31"/>
      <c r="N61" s="31"/>
      <c r="O61" s="31"/>
      <c r="P61" s="7"/>
      <c r="Q61" s="23"/>
      <c r="R61" s="24"/>
    </row>
    <row r="62" spans="1:18" s="3" customFormat="1" ht="20.100000000000001" customHeight="1">
      <c r="A62" s="20"/>
      <c r="B62" s="20"/>
      <c r="C62" s="21"/>
      <c r="D62" s="20"/>
      <c r="E62" s="7"/>
      <c r="F62" s="7"/>
      <c r="G62" s="7"/>
      <c r="H62" s="7"/>
      <c r="I62" s="7"/>
      <c r="J62" s="7"/>
      <c r="K62" s="7"/>
      <c r="L62" s="31"/>
      <c r="M62" s="31"/>
      <c r="N62" s="31"/>
      <c r="O62" s="31"/>
      <c r="P62" s="7"/>
      <c r="Q62" s="23"/>
      <c r="R62" s="24"/>
    </row>
    <row r="63" spans="1:18" s="3" customFormat="1" ht="20.100000000000001" customHeight="1">
      <c r="A63" s="20"/>
      <c r="B63" s="20"/>
      <c r="C63" s="21"/>
      <c r="D63" s="20"/>
      <c r="E63" s="7"/>
      <c r="F63" s="7"/>
      <c r="G63" s="7"/>
      <c r="H63" s="7"/>
      <c r="I63" s="7"/>
      <c r="J63" s="7"/>
      <c r="K63" s="7"/>
      <c r="L63" s="31"/>
      <c r="M63" s="31"/>
      <c r="N63" s="31"/>
      <c r="O63" s="31"/>
      <c r="P63" s="7"/>
      <c r="Q63" s="23"/>
      <c r="R63" s="24"/>
    </row>
    <row r="64" spans="1:18" s="3" customFormat="1" ht="20.100000000000001" customHeight="1">
      <c r="A64" s="20"/>
      <c r="B64" s="20"/>
      <c r="C64" s="21"/>
      <c r="D64" s="20"/>
      <c r="E64" s="7"/>
      <c r="F64" s="7"/>
      <c r="G64" s="7"/>
      <c r="H64" s="7"/>
      <c r="I64" s="7"/>
      <c r="J64" s="7"/>
      <c r="K64" s="7"/>
      <c r="L64" s="31"/>
      <c r="M64" s="31"/>
      <c r="N64" s="31"/>
      <c r="O64" s="31"/>
      <c r="P64" s="7"/>
      <c r="Q64" s="23"/>
      <c r="R64" s="24"/>
    </row>
    <row r="65" spans="1:18" s="3" customFormat="1" ht="20.100000000000001" customHeight="1">
      <c r="A65" s="20"/>
      <c r="B65" s="16"/>
      <c r="C65" s="12"/>
      <c r="D65" s="16"/>
      <c r="E65" s="7"/>
      <c r="F65" s="7"/>
      <c r="G65" s="7"/>
      <c r="H65" s="7"/>
      <c r="I65" s="7"/>
      <c r="J65" s="7"/>
      <c r="K65" s="7"/>
      <c r="L65" s="31"/>
      <c r="M65" s="31"/>
      <c r="N65" s="31"/>
      <c r="O65" s="31"/>
      <c r="P65" s="7"/>
      <c r="Q65" s="23"/>
      <c r="R65" s="24"/>
    </row>
    <row r="66" spans="1:18" s="3" customFormat="1" ht="20.100000000000001" customHeight="1">
      <c r="A66" s="20"/>
      <c r="B66" s="16"/>
      <c r="C66" s="12"/>
      <c r="D66" s="16"/>
      <c r="E66" s="7"/>
      <c r="F66" s="7"/>
      <c r="G66" s="7"/>
      <c r="H66" s="7"/>
      <c r="I66" s="7"/>
      <c r="J66" s="7"/>
      <c r="K66" s="7"/>
      <c r="L66" s="31"/>
      <c r="M66" s="31"/>
      <c r="N66" s="31"/>
      <c r="O66" s="31"/>
      <c r="P66" s="7"/>
      <c r="Q66" s="23"/>
      <c r="R66" s="24"/>
    </row>
    <row r="67" spans="1:18" s="3" customFormat="1" ht="20.100000000000001" customHeight="1">
      <c r="A67" s="20"/>
      <c r="B67" s="16"/>
      <c r="C67" s="12"/>
      <c r="D67" s="16"/>
      <c r="E67" s="7"/>
      <c r="F67" s="7"/>
      <c r="G67" s="7"/>
      <c r="H67" s="7"/>
      <c r="I67" s="7"/>
      <c r="J67" s="7"/>
      <c r="K67" s="7"/>
      <c r="L67" s="31"/>
      <c r="M67" s="31"/>
      <c r="N67" s="31"/>
      <c r="O67" s="31"/>
      <c r="P67" s="7"/>
      <c r="Q67" s="23"/>
      <c r="R67" s="24"/>
    </row>
    <row r="68" spans="1:18" s="3" customFormat="1" ht="20.100000000000001" customHeight="1">
      <c r="A68" s="20"/>
      <c r="B68" s="16"/>
      <c r="C68" s="12"/>
      <c r="D68" s="16"/>
      <c r="E68" s="7"/>
      <c r="F68" s="7"/>
      <c r="G68" s="7"/>
      <c r="H68" s="7"/>
      <c r="I68" s="7"/>
      <c r="J68" s="7"/>
      <c r="K68" s="7"/>
      <c r="L68" s="31"/>
      <c r="M68" s="31"/>
      <c r="N68" s="31"/>
      <c r="O68" s="31"/>
      <c r="P68" s="7"/>
      <c r="Q68" s="23"/>
      <c r="R68" s="24"/>
    </row>
    <row r="69" spans="1:18" s="3" customFormat="1">
      <c r="A69" s="20"/>
      <c r="B69" s="16"/>
      <c r="C69" s="12"/>
      <c r="D69" s="16"/>
      <c r="E69" s="7"/>
      <c r="F69" s="7"/>
      <c r="G69" s="7"/>
      <c r="H69" s="7"/>
      <c r="I69" s="7"/>
      <c r="J69" s="7"/>
      <c r="K69" s="7"/>
      <c r="L69" s="31"/>
      <c r="M69" s="31"/>
      <c r="N69" s="31"/>
      <c r="O69" s="31"/>
      <c r="P69" s="7"/>
      <c r="Q69" s="23"/>
      <c r="R69" s="24"/>
    </row>
    <row r="70" spans="1:18" s="3" customFormat="1">
      <c r="A70" s="20"/>
      <c r="B70" s="16"/>
      <c r="C70" s="12"/>
      <c r="D70" s="16"/>
      <c r="E70" s="7"/>
      <c r="F70" s="7"/>
      <c r="G70" s="7"/>
      <c r="H70" s="7"/>
      <c r="I70" s="7"/>
      <c r="J70" s="7"/>
      <c r="K70" s="7"/>
      <c r="L70" s="31"/>
      <c r="M70" s="31"/>
      <c r="N70" s="31"/>
      <c r="O70" s="31"/>
      <c r="P70" s="7"/>
      <c r="Q70" s="23"/>
      <c r="R70" s="24"/>
    </row>
    <row r="71" spans="1:18" s="3" customFormat="1">
      <c r="A71" s="20"/>
      <c r="B71" s="16"/>
      <c r="C71" s="12"/>
      <c r="D71" s="16"/>
      <c r="E71" s="7"/>
      <c r="F71" s="7"/>
      <c r="G71" s="7"/>
      <c r="H71" s="7"/>
      <c r="I71" s="7"/>
      <c r="J71" s="7"/>
      <c r="K71" s="7"/>
      <c r="L71" s="31"/>
      <c r="M71" s="31"/>
      <c r="N71" s="31"/>
      <c r="O71" s="31"/>
      <c r="P71" s="7"/>
      <c r="Q71" s="23"/>
      <c r="R71" s="24"/>
    </row>
    <row r="72" spans="1:18" s="3" customFormat="1">
      <c r="A72" s="20"/>
      <c r="B72" s="16"/>
      <c r="C72" s="12"/>
      <c r="D72" s="16"/>
      <c r="E72" s="7"/>
      <c r="F72" s="7"/>
      <c r="G72" s="7"/>
      <c r="H72" s="7"/>
      <c r="I72" s="7"/>
      <c r="J72" s="7"/>
      <c r="K72" s="7"/>
      <c r="L72" s="31"/>
      <c r="M72" s="31"/>
      <c r="N72" s="31"/>
      <c r="O72" s="31"/>
      <c r="P72" s="7"/>
      <c r="Q72" s="23"/>
      <c r="R72" s="24"/>
    </row>
    <row r="73" spans="1:18" s="3" customFormat="1">
      <c r="A73" s="20"/>
      <c r="B73" s="16"/>
      <c r="C73" s="12"/>
      <c r="D73" s="16"/>
      <c r="E73" s="7"/>
      <c r="F73" s="7"/>
      <c r="G73" s="7"/>
      <c r="H73" s="7"/>
      <c r="I73" s="7"/>
      <c r="J73" s="7"/>
      <c r="K73" s="7"/>
      <c r="L73" s="31"/>
      <c r="M73" s="31"/>
      <c r="N73" s="31"/>
      <c r="O73" s="31"/>
      <c r="P73" s="7"/>
      <c r="Q73" s="23"/>
      <c r="R73" s="24"/>
    </row>
    <row r="74" spans="1:18" s="3" customFormat="1">
      <c r="A74" s="20"/>
      <c r="B74" s="16"/>
      <c r="C74" s="12"/>
      <c r="D74" s="16"/>
      <c r="E74" s="7"/>
      <c r="F74" s="7"/>
      <c r="G74" s="7"/>
      <c r="H74" s="7"/>
      <c r="I74" s="7"/>
      <c r="J74" s="7"/>
      <c r="K74" s="7"/>
      <c r="L74" s="31"/>
      <c r="M74" s="31"/>
      <c r="N74" s="31"/>
      <c r="O74" s="31"/>
      <c r="P74" s="7"/>
      <c r="Q74" s="23"/>
      <c r="R74" s="24"/>
    </row>
    <row r="75" spans="1:18" s="3" customFormat="1">
      <c r="A75" s="20"/>
      <c r="B75" s="16"/>
      <c r="C75" s="12"/>
      <c r="D75" s="16"/>
      <c r="E75" s="7"/>
      <c r="F75" s="7"/>
      <c r="G75" s="7"/>
      <c r="H75" s="7"/>
      <c r="I75" s="7"/>
      <c r="J75" s="7"/>
      <c r="K75" s="7"/>
      <c r="L75" s="31"/>
      <c r="M75" s="31"/>
      <c r="N75" s="31"/>
      <c r="O75" s="31"/>
      <c r="P75" s="7"/>
      <c r="Q75" s="23"/>
      <c r="R75" s="24"/>
    </row>
    <row r="76" spans="1:18" s="3" customFormat="1">
      <c r="A76" s="20"/>
      <c r="B76" s="16"/>
      <c r="C76" s="12"/>
      <c r="D76" s="16"/>
      <c r="E76" s="7"/>
      <c r="F76" s="7"/>
      <c r="G76" s="7"/>
      <c r="H76" s="7"/>
      <c r="I76" s="7"/>
      <c r="J76" s="7"/>
      <c r="K76" s="7"/>
      <c r="L76" s="31"/>
      <c r="M76" s="31"/>
      <c r="N76" s="31"/>
      <c r="O76" s="31"/>
      <c r="P76" s="7"/>
      <c r="Q76" s="23"/>
      <c r="R76" s="24"/>
    </row>
    <row r="77" spans="1:18" s="3" customFormat="1">
      <c r="A77" s="20"/>
      <c r="B77" s="16"/>
      <c r="C77" s="12"/>
      <c r="D77" s="16"/>
      <c r="E77" s="7"/>
      <c r="F77" s="7"/>
      <c r="G77" s="7"/>
      <c r="H77" s="7"/>
      <c r="I77" s="7"/>
      <c r="J77" s="7"/>
      <c r="K77" s="7"/>
      <c r="L77" s="31"/>
      <c r="M77" s="31"/>
      <c r="N77" s="31"/>
      <c r="O77" s="31"/>
      <c r="P77" s="7"/>
      <c r="Q77" s="23"/>
      <c r="R77" s="24"/>
    </row>
    <row r="78" spans="1:18" s="3" customFormat="1">
      <c r="A78" s="16"/>
      <c r="B78" s="16"/>
      <c r="C78" s="12"/>
      <c r="D78" s="16"/>
      <c r="E78" s="7"/>
      <c r="F78" s="7"/>
      <c r="G78" s="7"/>
      <c r="H78" s="7"/>
      <c r="I78" s="7"/>
      <c r="J78" s="7"/>
      <c r="K78" s="7"/>
      <c r="L78" s="31"/>
      <c r="M78" s="31"/>
      <c r="N78" s="31"/>
      <c r="O78" s="31"/>
      <c r="P78" s="7"/>
      <c r="Q78" s="23"/>
      <c r="R78" s="24"/>
    </row>
    <row r="79" spans="1:18" s="3" customFormat="1">
      <c r="A79" s="16"/>
      <c r="B79" s="16"/>
      <c r="C79" s="12"/>
      <c r="D79" s="16"/>
      <c r="E79" s="7"/>
      <c r="F79" s="7"/>
      <c r="G79" s="7"/>
      <c r="H79" s="7"/>
      <c r="I79" s="7"/>
      <c r="J79" s="7"/>
      <c r="K79" s="7"/>
      <c r="L79" s="31"/>
      <c r="M79" s="31"/>
      <c r="N79" s="31"/>
      <c r="O79" s="31"/>
      <c r="P79" s="7"/>
      <c r="Q79" s="23"/>
      <c r="R79" s="24"/>
    </row>
    <row r="80" spans="1:18" s="3" customFormat="1">
      <c r="A80" s="16"/>
      <c r="B80" s="16"/>
      <c r="C80" s="12"/>
      <c r="D80" s="16"/>
      <c r="E80" s="7"/>
      <c r="F80" s="7"/>
      <c r="G80" s="7"/>
      <c r="H80" s="7"/>
      <c r="I80" s="7"/>
      <c r="J80" s="7"/>
      <c r="K80" s="7"/>
      <c r="L80" s="31"/>
      <c r="M80" s="31"/>
      <c r="N80" s="31"/>
      <c r="O80" s="31"/>
      <c r="P80" s="7"/>
      <c r="Q80" s="23"/>
      <c r="R80" s="24"/>
    </row>
    <row r="81" spans="1:18" s="3" customFormat="1">
      <c r="A81" s="16"/>
      <c r="B81" s="16"/>
      <c r="C81" s="12"/>
      <c r="D81" s="16"/>
      <c r="E81" s="7"/>
      <c r="F81" s="7"/>
      <c r="G81" s="7"/>
      <c r="H81" s="7"/>
      <c r="I81" s="7"/>
      <c r="J81" s="7"/>
      <c r="K81" s="7"/>
      <c r="L81" s="31"/>
      <c r="M81" s="31"/>
      <c r="N81" s="31"/>
      <c r="O81" s="31"/>
      <c r="P81" s="7"/>
      <c r="Q81" s="23"/>
      <c r="R81" s="24"/>
    </row>
    <row r="82" spans="1:18" s="3" customFormat="1">
      <c r="A82" s="16"/>
      <c r="B82" s="16"/>
      <c r="C82" s="12"/>
      <c r="D82" s="16"/>
      <c r="E82" s="7"/>
      <c r="F82" s="7"/>
      <c r="G82" s="7"/>
      <c r="H82" s="7"/>
      <c r="I82" s="7"/>
      <c r="J82" s="7"/>
      <c r="K82" s="7"/>
      <c r="L82" s="31"/>
      <c r="M82" s="31"/>
      <c r="N82" s="31"/>
      <c r="O82" s="31"/>
      <c r="P82" s="7"/>
      <c r="Q82" s="23"/>
      <c r="R82" s="24"/>
    </row>
    <row r="83" spans="1:18" s="3" customFormat="1">
      <c r="A83" s="16"/>
      <c r="B83" s="16"/>
      <c r="C83" s="12"/>
      <c r="D83" s="16"/>
      <c r="E83" s="7"/>
      <c r="F83" s="7"/>
      <c r="G83" s="7"/>
      <c r="H83" s="7"/>
      <c r="I83" s="7"/>
      <c r="J83" s="7"/>
      <c r="K83" s="7"/>
      <c r="L83" s="31"/>
      <c r="M83" s="31"/>
      <c r="N83" s="31"/>
      <c r="O83" s="31"/>
      <c r="P83" s="7"/>
      <c r="Q83" s="23"/>
      <c r="R83" s="24"/>
    </row>
    <row r="84" spans="1:18" s="3" customFormat="1">
      <c r="A84" s="16"/>
      <c r="B84" s="16"/>
      <c r="C84" s="12"/>
      <c r="D84" s="16"/>
      <c r="E84" s="7"/>
      <c r="F84" s="7"/>
      <c r="G84" s="7"/>
      <c r="H84" s="7"/>
      <c r="I84" s="7"/>
      <c r="J84" s="7"/>
      <c r="K84" s="7"/>
      <c r="L84" s="31"/>
      <c r="M84" s="31"/>
      <c r="N84" s="31"/>
      <c r="O84" s="31"/>
      <c r="P84" s="7"/>
      <c r="Q84" s="23"/>
      <c r="R84" s="24"/>
    </row>
    <row r="85" spans="1:18" s="3" customFormat="1">
      <c r="A85" s="16"/>
      <c r="B85" s="16"/>
      <c r="C85" s="12"/>
      <c r="D85" s="16"/>
      <c r="E85" s="7"/>
      <c r="F85" s="7"/>
      <c r="G85" s="7"/>
      <c r="H85" s="7"/>
      <c r="I85" s="7"/>
      <c r="J85" s="7"/>
      <c r="K85" s="7"/>
      <c r="L85" s="31"/>
      <c r="M85" s="31"/>
      <c r="N85" s="31"/>
      <c r="O85" s="31"/>
      <c r="P85" s="7"/>
      <c r="Q85" s="23"/>
      <c r="R85" s="24"/>
    </row>
    <row r="86" spans="1:18" s="3" customFormat="1">
      <c r="A86" s="16"/>
      <c r="B86" s="16"/>
      <c r="C86" s="12"/>
      <c r="D86" s="16"/>
      <c r="E86" s="7"/>
      <c r="F86" s="7"/>
      <c r="G86" s="7"/>
      <c r="H86" s="7"/>
      <c r="I86" s="7"/>
      <c r="J86" s="7"/>
      <c r="K86" s="7"/>
      <c r="L86" s="31"/>
      <c r="M86" s="31"/>
      <c r="N86" s="31"/>
      <c r="O86" s="31"/>
      <c r="P86" s="7"/>
      <c r="Q86" s="23"/>
      <c r="R86" s="24"/>
    </row>
    <row r="87" spans="1:18" s="3" customFormat="1">
      <c r="A87" s="16"/>
      <c r="B87" s="16"/>
      <c r="C87" s="12"/>
      <c r="D87" s="16"/>
      <c r="E87" s="7"/>
      <c r="F87" s="7"/>
      <c r="G87" s="7"/>
      <c r="H87" s="7"/>
      <c r="I87" s="7"/>
      <c r="J87" s="7"/>
      <c r="K87" s="7"/>
      <c r="L87" s="31"/>
      <c r="M87" s="31"/>
      <c r="N87" s="31"/>
      <c r="O87" s="31"/>
      <c r="P87" s="7"/>
      <c r="Q87" s="23"/>
      <c r="R87" s="24"/>
    </row>
    <row r="88" spans="1:18" s="3" customFormat="1">
      <c r="A88" s="16"/>
      <c r="B88" s="16"/>
      <c r="C88" s="12"/>
      <c r="D88" s="16"/>
      <c r="E88" s="7"/>
      <c r="F88" s="7"/>
      <c r="G88" s="7"/>
      <c r="H88" s="7"/>
      <c r="I88" s="7"/>
      <c r="J88" s="7"/>
      <c r="K88" s="7"/>
      <c r="L88" s="31"/>
      <c r="M88" s="31"/>
      <c r="N88" s="31"/>
      <c r="O88" s="31"/>
      <c r="P88" s="7"/>
      <c r="Q88" s="23"/>
      <c r="R88" s="24"/>
    </row>
    <row r="89" spans="1:18" s="3" customFormat="1">
      <c r="A89" s="16"/>
      <c r="B89" s="16"/>
      <c r="C89" s="12"/>
      <c r="D89" s="16"/>
      <c r="E89" s="7"/>
      <c r="F89" s="7"/>
      <c r="G89" s="7"/>
      <c r="H89" s="7"/>
      <c r="I89" s="7"/>
      <c r="J89" s="7"/>
      <c r="K89" s="7"/>
      <c r="L89" s="31"/>
      <c r="M89" s="31"/>
      <c r="N89" s="31"/>
      <c r="O89" s="31"/>
      <c r="P89" s="7"/>
      <c r="Q89" s="23"/>
      <c r="R89" s="24"/>
    </row>
    <row r="90" spans="1:18" s="3" customFormat="1">
      <c r="A90" s="16"/>
      <c r="B90" s="16"/>
      <c r="C90" s="12"/>
      <c r="D90" s="16"/>
      <c r="E90" s="7"/>
      <c r="F90" s="7"/>
      <c r="G90" s="7"/>
      <c r="H90" s="7"/>
      <c r="I90" s="7"/>
      <c r="J90" s="7"/>
      <c r="K90" s="7"/>
      <c r="L90" s="31"/>
      <c r="M90" s="31"/>
      <c r="N90" s="31"/>
      <c r="O90" s="31"/>
      <c r="P90" s="7"/>
      <c r="Q90" s="23"/>
      <c r="R90" s="24"/>
    </row>
    <row r="91" spans="1:18" s="3" customFormat="1">
      <c r="A91" s="16"/>
      <c r="B91" s="16"/>
      <c r="C91" s="12"/>
      <c r="D91" s="16"/>
      <c r="E91" s="7"/>
      <c r="F91" s="7"/>
      <c r="G91" s="7"/>
      <c r="H91" s="7"/>
      <c r="I91" s="7"/>
      <c r="J91" s="7"/>
      <c r="K91" s="7"/>
      <c r="L91" s="31"/>
      <c r="M91" s="31"/>
      <c r="N91" s="31"/>
      <c r="O91" s="31"/>
      <c r="P91" s="7"/>
      <c r="Q91" s="23"/>
      <c r="R91" s="24"/>
    </row>
    <row r="92" spans="1:18" s="3" customFormat="1">
      <c r="A92" s="16"/>
      <c r="B92" s="16"/>
      <c r="C92" s="12"/>
      <c r="D92" s="16"/>
      <c r="E92" s="7"/>
      <c r="F92" s="7"/>
      <c r="G92" s="7"/>
      <c r="H92" s="7"/>
      <c r="I92" s="7"/>
      <c r="J92" s="7"/>
      <c r="K92" s="7"/>
      <c r="L92" s="31"/>
      <c r="M92" s="31"/>
      <c r="N92" s="31"/>
      <c r="O92" s="31"/>
      <c r="P92" s="7"/>
      <c r="Q92" s="23"/>
      <c r="R92" s="24"/>
    </row>
    <row r="93" spans="1:18" s="3" customFormat="1">
      <c r="A93" s="16"/>
      <c r="B93" s="16"/>
      <c r="C93" s="12"/>
      <c r="D93" s="16"/>
      <c r="E93" s="7"/>
      <c r="F93" s="7"/>
      <c r="G93" s="7"/>
      <c r="H93" s="7"/>
      <c r="I93" s="7"/>
      <c r="J93" s="7"/>
      <c r="K93" s="7"/>
      <c r="L93" s="31"/>
      <c r="M93" s="31"/>
      <c r="N93" s="31"/>
      <c r="O93" s="31"/>
      <c r="P93" s="7"/>
      <c r="Q93" s="23"/>
      <c r="R93" s="24"/>
    </row>
    <row r="94" spans="1:18" s="3" customFormat="1">
      <c r="A94" s="16"/>
      <c r="B94" s="16"/>
      <c r="C94" s="12"/>
      <c r="D94" s="16"/>
      <c r="E94" s="7"/>
      <c r="F94" s="7"/>
      <c r="G94" s="7"/>
      <c r="H94" s="7"/>
      <c r="I94" s="7"/>
      <c r="J94" s="7"/>
      <c r="K94" s="7"/>
      <c r="L94" s="31"/>
      <c r="M94" s="31"/>
      <c r="N94" s="31"/>
      <c r="O94" s="31"/>
      <c r="P94" s="7"/>
      <c r="Q94" s="23"/>
      <c r="R94" s="24"/>
    </row>
    <row r="95" spans="1:18" s="3" customFormat="1">
      <c r="A95" s="16"/>
      <c r="B95" s="16"/>
      <c r="C95" s="12"/>
      <c r="D95" s="16"/>
      <c r="E95" s="7"/>
      <c r="F95" s="7"/>
      <c r="G95" s="7"/>
      <c r="H95" s="7"/>
      <c r="I95" s="7"/>
      <c r="J95" s="7"/>
      <c r="K95" s="7"/>
      <c r="L95" s="31"/>
      <c r="M95" s="31"/>
      <c r="N95" s="31"/>
      <c r="O95" s="31"/>
      <c r="P95" s="7"/>
      <c r="Q95" s="23"/>
      <c r="R95" s="24"/>
    </row>
    <row r="96" spans="1:18" s="3" customFormat="1">
      <c r="A96" s="16"/>
      <c r="B96" s="16"/>
      <c r="C96" s="12"/>
      <c r="D96" s="16"/>
      <c r="E96" s="7"/>
      <c r="F96" s="7"/>
      <c r="G96" s="7"/>
      <c r="H96" s="7"/>
      <c r="I96" s="7"/>
      <c r="J96" s="7"/>
      <c r="K96" s="7"/>
      <c r="L96" s="31"/>
      <c r="M96" s="31"/>
      <c r="N96" s="31"/>
      <c r="O96" s="31"/>
      <c r="P96" s="7"/>
      <c r="Q96" s="23"/>
      <c r="R96" s="24"/>
    </row>
    <row r="97" spans="1:18" s="3" customFormat="1">
      <c r="A97" s="16"/>
      <c r="B97" s="16"/>
      <c r="C97" s="12"/>
      <c r="D97" s="16"/>
      <c r="E97" s="7"/>
      <c r="F97" s="7"/>
      <c r="G97" s="7"/>
      <c r="H97" s="7"/>
      <c r="I97" s="7"/>
      <c r="J97" s="7"/>
      <c r="K97" s="7"/>
      <c r="L97" s="31"/>
      <c r="M97" s="31"/>
      <c r="N97" s="31"/>
      <c r="O97" s="31"/>
      <c r="P97" s="7"/>
      <c r="Q97" s="23"/>
      <c r="R97" s="24"/>
    </row>
    <row r="98" spans="1:18" s="3" customFormat="1">
      <c r="A98" s="16"/>
      <c r="B98" s="16"/>
      <c r="C98" s="12"/>
      <c r="D98" s="16"/>
      <c r="E98" s="7"/>
      <c r="F98" s="7"/>
      <c r="G98" s="7"/>
      <c r="H98" s="7"/>
      <c r="I98" s="7"/>
      <c r="J98" s="7"/>
      <c r="K98" s="7"/>
      <c r="L98" s="31"/>
      <c r="M98" s="31"/>
      <c r="N98" s="31"/>
      <c r="O98" s="31"/>
      <c r="P98" s="7"/>
      <c r="Q98" s="23"/>
      <c r="R98" s="24"/>
    </row>
    <row r="99" spans="1:18" s="3" customFormat="1">
      <c r="A99" s="16"/>
      <c r="B99" s="16"/>
      <c r="C99" s="12"/>
      <c r="D99" s="16"/>
      <c r="E99" s="7"/>
      <c r="F99" s="7"/>
      <c r="G99" s="7"/>
      <c r="H99" s="7"/>
      <c r="I99" s="7"/>
      <c r="J99" s="7"/>
      <c r="K99" s="7"/>
      <c r="L99" s="31"/>
      <c r="M99" s="31"/>
      <c r="N99" s="31"/>
      <c r="O99" s="31"/>
      <c r="P99" s="7"/>
      <c r="Q99" s="23"/>
      <c r="R99" s="24"/>
    </row>
    <row r="100" spans="1:18" s="3" customFormat="1">
      <c r="A100" s="16"/>
      <c r="B100" s="16"/>
      <c r="C100" s="12"/>
      <c r="D100" s="16"/>
      <c r="E100" s="7"/>
      <c r="F100" s="7"/>
      <c r="G100" s="7"/>
      <c r="H100" s="7"/>
      <c r="I100" s="7"/>
      <c r="J100" s="7"/>
      <c r="K100" s="7"/>
      <c r="L100" s="31"/>
      <c r="M100" s="31"/>
      <c r="N100" s="31"/>
      <c r="O100" s="31"/>
      <c r="P100" s="7"/>
      <c r="Q100" s="23"/>
      <c r="R100" s="24"/>
    </row>
    <row r="101" spans="1:18" s="3" customFormat="1">
      <c r="A101" s="16"/>
      <c r="B101" s="16"/>
      <c r="C101" s="12"/>
      <c r="D101" s="16"/>
      <c r="E101" s="7"/>
      <c r="F101" s="7"/>
      <c r="G101" s="7"/>
      <c r="H101" s="7"/>
      <c r="I101" s="7"/>
      <c r="J101" s="7"/>
      <c r="K101" s="7"/>
      <c r="L101" s="31"/>
      <c r="M101" s="31"/>
      <c r="N101" s="31"/>
      <c r="O101" s="31"/>
      <c r="P101" s="7"/>
      <c r="Q101" s="23"/>
      <c r="R101" s="24"/>
    </row>
    <row r="102" spans="1:18" s="3" customFormat="1">
      <c r="A102" s="16"/>
      <c r="B102" s="16"/>
      <c r="C102" s="12"/>
      <c r="D102" s="16"/>
      <c r="E102" s="7"/>
      <c r="F102" s="7"/>
      <c r="G102" s="7"/>
      <c r="H102" s="7"/>
      <c r="I102" s="7"/>
      <c r="J102" s="7"/>
      <c r="K102" s="7"/>
      <c r="L102" s="31"/>
      <c r="M102" s="31"/>
      <c r="N102" s="31"/>
      <c r="O102" s="31"/>
      <c r="P102" s="7"/>
      <c r="Q102" s="23"/>
      <c r="R102" s="24"/>
    </row>
    <row r="103" spans="1:18" s="3" customFormat="1">
      <c r="A103" s="16"/>
      <c r="B103" s="16"/>
      <c r="C103" s="12"/>
      <c r="D103" s="16"/>
      <c r="E103" s="7"/>
      <c r="F103" s="7"/>
      <c r="G103" s="7"/>
      <c r="H103" s="7"/>
      <c r="I103" s="7"/>
      <c r="J103" s="7"/>
      <c r="K103" s="7"/>
      <c r="L103" s="31"/>
      <c r="M103" s="31"/>
      <c r="N103" s="31"/>
      <c r="O103" s="31"/>
      <c r="P103" s="7"/>
      <c r="Q103" s="23"/>
      <c r="R103" s="24"/>
    </row>
    <row r="104" spans="1:18" s="3" customFormat="1">
      <c r="A104" s="16"/>
      <c r="B104" s="16"/>
      <c r="C104" s="12"/>
      <c r="D104" s="16"/>
      <c r="E104" s="7"/>
      <c r="F104" s="7"/>
      <c r="G104" s="7"/>
      <c r="H104" s="7"/>
      <c r="I104" s="7"/>
      <c r="J104" s="7"/>
      <c r="K104" s="7"/>
      <c r="L104" s="31"/>
      <c r="M104" s="31"/>
      <c r="N104" s="31"/>
      <c r="O104" s="31"/>
      <c r="P104" s="7"/>
      <c r="Q104" s="23"/>
      <c r="R104" s="24"/>
    </row>
    <row r="105" spans="1:18" s="3" customFormat="1">
      <c r="A105" s="16"/>
      <c r="B105" s="16"/>
      <c r="C105" s="12"/>
      <c r="D105" s="16"/>
      <c r="E105" s="7"/>
      <c r="F105" s="7"/>
      <c r="G105" s="7"/>
      <c r="H105" s="7"/>
      <c r="I105" s="7"/>
      <c r="J105" s="7"/>
      <c r="K105" s="7"/>
      <c r="L105" s="31"/>
      <c r="M105" s="31"/>
      <c r="N105" s="31"/>
      <c r="O105" s="31"/>
      <c r="P105" s="7"/>
      <c r="Q105" s="23"/>
      <c r="R105" s="24"/>
    </row>
    <row r="106" spans="1:18" s="3" customFormat="1">
      <c r="A106" s="16"/>
      <c r="B106" s="16"/>
      <c r="C106" s="12"/>
      <c r="D106" s="16"/>
      <c r="E106" s="7"/>
      <c r="F106" s="7"/>
      <c r="G106" s="7"/>
      <c r="H106" s="7"/>
      <c r="I106" s="7"/>
      <c r="J106" s="7"/>
      <c r="K106" s="7"/>
      <c r="L106" s="31"/>
      <c r="M106" s="31"/>
      <c r="N106" s="31"/>
      <c r="O106" s="31"/>
      <c r="P106" s="7"/>
      <c r="Q106" s="23"/>
      <c r="R106" s="24"/>
    </row>
    <row r="107" spans="1:18" s="3" customFormat="1">
      <c r="A107" s="16"/>
      <c r="B107" s="16"/>
      <c r="C107" s="12"/>
      <c r="D107" s="16"/>
      <c r="E107" s="7"/>
      <c r="F107" s="7"/>
      <c r="G107" s="7"/>
      <c r="H107" s="7"/>
      <c r="I107" s="7"/>
      <c r="J107" s="7"/>
      <c r="K107" s="7"/>
      <c r="L107" s="31"/>
      <c r="M107" s="31"/>
      <c r="N107" s="31"/>
      <c r="O107" s="31"/>
      <c r="P107" s="7"/>
      <c r="Q107" s="23"/>
      <c r="R107" s="24"/>
    </row>
    <row r="108" spans="1:18" s="3" customFormat="1">
      <c r="A108" s="16"/>
      <c r="B108" s="16"/>
      <c r="C108" s="12"/>
      <c r="D108" s="16"/>
      <c r="E108" s="7"/>
      <c r="F108" s="7"/>
      <c r="G108" s="7"/>
      <c r="H108" s="7"/>
      <c r="I108" s="7"/>
      <c r="J108" s="7"/>
      <c r="K108" s="7"/>
      <c r="L108" s="31"/>
      <c r="M108" s="31"/>
      <c r="N108" s="31"/>
      <c r="O108" s="31"/>
      <c r="P108" s="7"/>
      <c r="Q108" s="23"/>
      <c r="R108" s="24"/>
    </row>
    <row r="109" spans="1:18" s="3" customFormat="1">
      <c r="A109" s="16"/>
      <c r="B109" s="16"/>
      <c r="C109" s="12"/>
      <c r="D109" s="16"/>
      <c r="E109" s="7"/>
      <c r="F109" s="7"/>
      <c r="G109" s="7"/>
      <c r="H109" s="7"/>
      <c r="I109" s="7"/>
      <c r="J109" s="7"/>
      <c r="K109" s="7"/>
      <c r="L109" s="31"/>
      <c r="M109" s="31"/>
      <c r="N109" s="31"/>
      <c r="O109" s="31"/>
      <c r="P109" s="7"/>
      <c r="Q109" s="23"/>
      <c r="R109" s="24"/>
    </row>
    <row r="110" spans="1:18" s="3" customFormat="1">
      <c r="A110" s="16"/>
      <c r="B110" s="16"/>
      <c r="C110" s="12"/>
      <c r="D110" s="16"/>
      <c r="E110" s="7"/>
      <c r="F110" s="7"/>
      <c r="G110" s="7"/>
      <c r="H110" s="7"/>
      <c r="I110" s="7"/>
      <c r="J110" s="7"/>
      <c r="K110" s="7"/>
      <c r="L110" s="31"/>
      <c r="M110" s="31"/>
      <c r="N110" s="31"/>
      <c r="O110" s="31"/>
      <c r="P110" s="7"/>
      <c r="Q110" s="23"/>
      <c r="R110" s="24"/>
    </row>
    <row r="111" spans="1:18" s="3" customFormat="1">
      <c r="A111" s="16"/>
      <c r="B111" s="16"/>
      <c r="C111" s="12"/>
      <c r="D111" s="16"/>
      <c r="E111" s="7"/>
      <c r="F111" s="7"/>
      <c r="G111" s="7"/>
      <c r="H111" s="7"/>
      <c r="I111" s="7"/>
      <c r="J111" s="7"/>
      <c r="K111" s="7"/>
      <c r="L111" s="31"/>
      <c r="M111" s="31"/>
      <c r="N111" s="31"/>
      <c r="O111" s="31"/>
      <c r="P111" s="7"/>
      <c r="Q111" s="23"/>
      <c r="R111" s="24"/>
    </row>
    <row r="112" spans="1:18" s="3" customFormat="1">
      <c r="A112" s="16"/>
      <c r="B112" s="16"/>
      <c r="C112" s="12"/>
      <c r="D112" s="16"/>
      <c r="E112" s="7"/>
      <c r="F112" s="7"/>
      <c r="G112" s="7"/>
      <c r="H112" s="7"/>
      <c r="I112" s="7"/>
      <c r="J112" s="7"/>
      <c r="K112" s="7"/>
      <c r="L112" s="31"/>
      <c r="M112" s="31"/>
      <c r="N112" s="31"/>
      <c r="O112" s="31"/>
      <c r="P112" s="7"/>
      <c r="Q112" s="23"/>
      <c r="R112" s="24"/>
    </row>
    <row r="113" spans="1:18" s="3" customFormat="1">
      <c r="A113" s="16"/>
      <c r="B113" s="16"/>
      <c r="C113" s="12"/>
      <c r="D113" s="16"/>
      <c r="E113" s="7"/>
      <c r="F113" s="7"/>
      <c r="G113" s="7"/>
      <c r="H113" s="7"/>
      <c r="I113" s="7"/>
      <c r="J113" s="7"/>
      <c r="K113" s="7"/>
      <c r="L113" s="31"/>
      <c r="M113" s="31"/>
      <c r="N113" s="31"/>
      <c r="O113" s="31"/>
      <c r="P113" s="7"/>
      <c r="Q113" s="23"/>
      <c r="R113" s="24"/>
    </row>
    <row r="114" spans="1:18" s="3" customFormat="1">
      <c r="A114" s="16"/>
      <c r="B114" s="16"/>
      <c r="C114" s="12"/>
      <c r="D114" s="16"/>
      <c r="E114" s="7"/>
      <c r="F114" s="7"/>
      <c r="G114" s="7"/>
      <c r="H114" s="7"/>
      <c r="I114" s="7"/>
      <c r="J114" s="7"/>
      <c r="K114" s="7"/>
      <c r="L114" s="31"/>
      <c r="M114" s="31"/>
      <c r="N114" s="31"/>
      <c r="O114" s="31"/>
      <c r="P114" s="7"/>
      <c r="Q114" s="23"/>
      <c r="R114" s="24"/>
    </row>
    <row r="115" spans="1:18" s="3" customFormat="1">
      <c r="A115" s="16"/>
      <c r="B115" s="16"/>
      <c r="C115" s="12"/>
      <c r="D115" s="16"/>
      <c r="E115" s="7"/>
      <c r="F115" s="7"/>
      <c r="G115" s="7"/>
      <c r="H115" s="7"/>
      <c r="I115" s="7"/>
      <c r="J115" s="7"/>
      <c r="K115" s="7"/>
      <c r="L115" s="31"/>
      <c r="M115" s="31"/>
      <c r="N115" s="31"/>
      <c r="O115" s="31"/>
      <c r="P115" s="7"/>
      <c r="Q115" s="23"/>
      <c r="R115" s="24"/>
    </row>
    <row r="116" spans="1:18" s="3" customFormat="1">
      <c r="A116" s="16"/>
      <c r="B116" s="16"/>
      <c r="C116" s="12"/>
      <c r="D116" s="16"/>
      <c r="E116" s="7"/>
      <c r="F116" s="7"/>
      <c r="G116" s="7"/>
      <c r="H116" s="7"/>
      <c r="I116" s="7"/>
      <c r="J116" s="7"/>
      <c r="K116" s="7"/>
      <c r="L116" s="31"/>
      <c r="M116" s="31"/>
      <c r="N116" s="31"/>
      <c r="O116" s="31"/>
      <c r="P116" s="7"/>
      <c r="Q116" s="23"/>
      <c r="R116" s="24"/>
    </row>
    <row r="117" spans="1:18" s="3" customFormat="1">
      <c r="A117" s="16"/>
      <c r="B117" s="16"/>
      <c r="C117" s="12"/>
      <c r="D117" s="16"/>
      <c r="E117" s="7"/>
      <c r="F117" s="7"/>
      <c r="G117" s="7"/>
      <c r="H117" s="7"/>
      <c r="I117" s="7"/>
      <c r="J117" s="7"/>
      <c r="K117" s="7"/>
      <c r="L117" s="31"/>
      <c r="M117" s="31"/>
      <c r="N117" s="31"/>
      <c r="O117" s="31"/>
      <c r="P117" s="7"/>
      <c r="Q117" s="23"/>
      <c r="R117" s="24"/>
    </row>
    <row r="118" spans="1:18">
      <c r="Q118" s="23"/>
    </row>
    <row r="119" spans="1:18">
      <c r="Q119" s="23"/>
    </row>
    <row r="120" spans="1:18">
      <c r="Q120" s="23"/>
    </row>
    <row r="121" spans="1:18">
      <c r="Q121" s="23"/>
    </row>
    <row r="122" spans="1:18">
      <c r="Q122" s="23"/>
    </row>
    <row r="123" spans="1:18">
      <c r="Q123" s="23"/>
    </row>
    <row r="124" spans="1:18">
      <c r="Q124" s="23"/>
    </row>
    <row r="125" spans="1:18">
      <c r="Q125" s="23"/>
    </row>
    <row r="126" spans="1:18">
      <c r="Q126" s="23"/>
    </row>
    <row r="127" spans="1:18">
      <c r="Q127" s="23"/>
    </row>
    <row r="128" spans="1:18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</sheetData>
  <mergeCells count="23">
    <mergeCell ref="D4:D5"/>
    <mergeCell ref="A6:A7"/>
    <mergeCell ref="A8:A10"/>
    <mergeCell ref="B6:B7"/>
    <mergeCell ref="B8:B10"/>
    <mergeCell ref="C6:C7"/>
    <mergeCell ref="C8:C10"/>
    <mergeCell ref="A1:Q1"/>
    <mergeCell ref="A2:Q2"/>
    <mergeCell ref="A3:Q3"/>
    <mergeCell ref="A4:B4"/>
    <mergeCell ref="N4:O4"/>
    <mergeCell ref="C4:C5"/>
    <mergeCell ref="E4:E5"/>
    <mergeCell ref="F4:F5"/>
    <mergeCell ref="G4:G5"/>
    <mergeCell ref="H4:H5"/>
    <mergeCell ref="I4:I5"/>
    <mergeCell ref="K4:K5"/>
    <mergeCell ref="L4:L5"/>
    <mergeCell ref="M4:M5"/>
    <mergeCell ref="P4:P5"/>
    <mergeCell ref="Q4:Q5"/>
  </mergeCells>
  <phoneticPr fontId="4" type="noConversion"/>
  <pageMargins left="0.23622047244094491" right="7.874015748031496E-2" top="7.874015748031496E-2" bottom="7.874015748031496E-2" header="0.51181102362204722" footer="0.51181102362204722"/>
  <pageSetup paperSize="9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1"/>
  <sheetViews>
    <sheetView workbookViewId="0">
      <pane ySplit="5" topLeftCell="A41" activePane="bottomLeft" state="frozen"/>
      <selection pane="bottomLeft" activeCell="A37" sqref="A37:Q53"/>
    </sheetView>
  </sheetViews>
  <sheetFormatPr defaultColWidth="9" defaultRowHeight="13.5"/>
  <cols>
    <col min="1" max="1" width="3.875" style="19" customWidth="1"/>
    <col min="2" max="2" width="4.75" style="19" customWidth="1"/>
    <col min="3" max="3" width="16.375" style="15" customWidth="1"/>
    <col min="4" max="4" width="13.625" style="15" customWidth="1"/>
    <col min="5" max="5" width="5.75" style="60" customWidth="1"/>
    <col min="6" max="6" width="9" style="60"/>
    <col min="7" max="7" width="9.625" style="34" customWidth="1"/>
    <col min="8" max="8" width="6" style="34" customWidth="1"/>
    <col min="9" max="9" width="6.625" style="34" customWidth="1"/>
    <col min="10" max="10" width="7.875" style="34" customWidth="1"/>
    <col min="11" max="11" width="9" style="60"/>
    <col min="12" max="12" width="9.375" style="34"/>
    <col min="13" max="13" width="10.25" style="34" customWidth="1"/>
    <col min="14" max="14" width="9.375" style="34"/>
    <col min="15" max="15" width="9" style="34"/>
    <col min="16" max="16" width="6.375" style="34" customWidth="1"/>
    <col min="17" max="17" width="9" style="41"/>
    <col min="18" max="18" width="9" style="1"/>
  </cols>
  <sheetData>
    <row r="1" spans="1:18" s="24" customFormat="1" ht="30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s="3" customFormat="1">
      <c r="A2" s="118" t="s">
        <v>103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4"/>
    </row>
    <row r="3" spans="1:18" s="3" customFormat="1">
      <c r="A3" s="118" t="s">
        <v>104</v>
      </c>
      <c r="B3" s="111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24"/>
    </row>
    <row r="4" spans="1:18" s="3" customFormat="1">
      <c r="A4" s="111" t="s">
        <v>2</v>
      </c>
      <c r="B4" s="111"/>
      <c r="C4" s="98" t="s">
        <v>3</v>
      </c>
      <c r="D4" s="98" t="s">
        <v>4</v>
      </c>
      <c r="E4" s="120" t="s">
        <v>5</v>
      </c>
      <c r="F4" s="120" t="s">
        <v>6</v>
      </c>
      <c r="G4" s="95" t="s">
        <v>7</v>
      </c>
      <c r="H4" s="95" t="s">
        <v>8</v>
      </c>
      <c r="I4" s="95" t="s">
        <v>9</v>
      </c>
      <c r="J4" s="6" t="s">
        <v>10</v>
      </c>
      <c r="K4" s="120" t="s">
        <v>11</v>
      </c>
      <c r="L4" s="95" t="s">
        <v>12</v>
      </c>
      <c r="M4" s="95" t="s">
        <v>13</v>
      </c>
      <c r="N4" s="111" t="s">
        <v>14</v>
      </c>
      <c r="O4" s="111"/>
      <c r="P4" s="95" t="s">
        <v>15</v>
      </c>
      <c r="Q4" s="98" t="s">
        <v>16</v>
      </c>
      <c r="R4" s="24"/>
    </row>
    <row r="5" spans="1:18" s="3" customFormat="1">
      <c r="A5" s="6" t="s">
        <v>17</v>
      </c>
      <c r="B5" s="6" t="s">
        <v>18</v>
      </c>
      <c r="C5" s="98"/>
      <c r="D5" s="98"/>
      <c r="E5" s="120"/>
      <c r="F5" s="120"/>
      <c r="G5" s="95"/>
      <c r="H5" s="95"/>
      <c r="I5" s="95"/>
      <c r="J5" s="6" t="s">
        <v>19</v>
      </c>
      <c r="K5" s="120"/>
      <c r="L5" s="95"/>
      <c r="M5" s="95"/>
      <c r="N5" s="14" t="s">
        <v>20</v>
      </c>
      <c r="O5" s="14" t="s">
        <v>21</v>
      </c>
      <c r="P5" s="95"/>
      <c r="Q5" s="98"/>
      <c r="R5" s="24"/>
    </row>
    <row r="6" spans="1:18" s="3" customFormat="1" ht="24.75" customHeight="1">
      <c r="A6" s="4">
        <v>1</v>
      </c>
      <c r="B6" s="4">
        <v>1</v>
      </c>
      <c r="C6" s="8" t="s">
        <v>83</v>
      </c>
      <c r="D6" s="8" t="s">
        <v>71</v>
      </c>
      <c r="E6" s="51">
        <v>100</v>
      </c>
      <c r="F6" s="51">
        <v>7</v>
      </c>
      <c r="G6" s="4">
        <v>0</v>
      </c>
      <c r="H6" s="4">
        <v>0</v>
      </c>
      <c r="I6" s="4">
        <v>0</v>
      </c>
      <c r="J6" s="4"/>
      <c r="K6" s="51">
        <v>8.5</v>
      </c>
      <c r="L6" s="14">
        <f>K6*E6</f>
        <v>850</v>
      </c>
      <c r="M6" s="14">
        <f>L6-E6*F6-G6-H6-I6-J6</f>
        <v>150</v>
      </c>
      <c r="N6" s="14">
        <f>L6</f>
        <v>850</v>
      </c>
      <c r="O6" s="14">
        <f>L6-N6</f>
        <v>0</v>
      </c>
      <c r="P6" s="14"/>
      <c r="Q6" s="8"/>
      <c r="R6" s="2"/>
    </row>
    <row r="7" spans="1:18" s="3" customFormat="1" ht="24.75" customHeight="1">
      <c r="A7" s="4">
        <v>1</v>
      </c>
      <c r="B7" s="4">
        <v>6</v>
      </c>
      <c r="C7" s="8" t="s">
        <v>84</v>
      </c>
      <c r="D7" s="8" t="s">
        <v>85</v>
      </c>
      <c r="E7" s="51">
        <v>1200</v>
      </c>
      <c r="F7" s="51">
        <v>5.72</v>
      </c>
      <c r="G7" s="4">
        <v>100</v>
      </c>
      <c r="H7" s="4"/>
      <c r="I7" s="4"/>
      <c r="J7" s="4"/>
      <c r="K7" s="51">
        <v>6.5</v>
      </c>
      <c r="L7" s="14">
        <f t="shared" ref="L7:L14" si="0">K7*E7</f>
        <v>7800</v>
      </c>
      <c r="M7" s="14">
        <f t="shared" ref="M7:M14" si="1">L7-E7*F7-G7-H7-I7-J7</f>
        <v>836</v>
      </c>
      <c r="N7" s="14">
        <f>L7</f>
        <v>7800</v>
      </c>
      <c r="O7" s="14">
        <f t="shared" ref="O7:O13" si="2">L7-N7</f>
        <v>0</v>
      </c>
      <c r="P7" s="14"/>
      <c r="Q7" s="8"/>
      <c r="R7" s="2"/>
    </row>
    <row r="8" spans="1:18" ht="24.75" customHeight="1">
      <c r="A8" s="33">
        <v>1</v>
      </c>
      <c r="B8" s="33">
        <v>5</v>
      </c>
      <c r="C8" s="37" t="s">
        <v>86</v>
      </c>
      <c r="D8" s="37" t="s">
        <v>87</v>
      </c>
      <c r="E8" s="51">
        <v>96</v>
      </c>
      <c r="F8" s="51">
        <v>8.36</v>
      </c>
      <c r="G8" s="33">
        <v>80</v>
      </c>
      <c r="H8" s="33"/>
      <c r="I8" s="33"/>
      <c r="J8" s="33">
        <v>50</v>
      </c>
      <c r="K8" s="51">
        <v>15.5</v>
      </c>
      <c r="L8" s="14">
        <f t="shared" si="0"/>
        <v>1488</v>
      </c>
      <c r="M8" s="14">
        <f t="shared" si="1"/>
        <v>555.44000000000005</v>
      </c>
      <c r="N8" s="14">
        <f t="shared" ref="N8:N15" si="3">L8</f>
        <v>1488</v>
      </c>
      <c r="O8" s="14">
        <f t="shared" si="2"/>
        <v>0</v>
      </c>
      <c r="P8" s="14"/>
      <c r="Q8" s="8" t="s">
        <v>68</v>
      </c>
      <c r="R8" s="2"/>
    </row>
    <row r="9" spans="1:18" s="3" customFormat="1" ht="24.75" customHeight="1">
      <c r="A9" s="4">
        <v>1</v>
      </c>
      <c r="B9" s="4">
        <v>5</v>
      </c>
      <c r="C9" s="8" t="s">
        <v>88</v>
      </c>
      <c r="D9" s="8" t="s">
        <v>89</v>
      </c>
      <c r="E9" s="51">
        <v>1000</v>
      </c>
      <c r="F9" s="51">
        <v>1.3</v>
      </c>
      <c r="G9" s="4">
        <v>100</v>
      </c>
      <c r="H9" s="4"/>
      <c r="I9" s="4"/>
      <c r="J9" s="4"/>
      <c r="K9" s="51">
        <v>1.8</v>
      </c>
      <c r="L9" s="14">
        <f t="shared" si="0"/>
        <v>1800</v>
      </c>
      <c r="M9" s="14">
        <f t="shared" si="1"/>
        <v>400</v>
      </c>
      <c r="N9" s="14">
        <f t="shared" si="3"/>
        <v>1800</v>
      </c>
      <c r="O9" s="14">
        <f t="shared" si="2"/>
        <v>0</v>
      </c>
      <c r="P9" s="14"/>
      <c r="Q9" s="38"/>
      <c r="R9" s="2"/>
    </row>
    <row r="10" spans="1:18" ht="24.75" customHeight="1">
      <c r="A10" s="117">
        <v>1</v>
      </c>
      <c r="B10" s="117">
        <v>23</v>
      </c>
      <c r="C10" s="116" t="s">
        <v>83</v>
      </c>
      <c r="D10" s="37" t="s">
        <v>90</v>
      </c>
      <c r="E10" s="51">
        <v>100</v>
      </c>
      <c r="F10" s="51">
        <v>20.5</v>
      </c>
      <c r="G10" s="33">
        <f>115+80</f>
        <v>195</v>
      </c>
      <c r="H10" s="33"/>
      <c r="I10" s="33"/>
      <c r="J10" s="33"/>
      <c r="K10" s="51">
        <v>27.5</v>
      </c>
      <c r="L10" s="14">
        <f t="shared" si="0"/>
        <v>2750</v>
      </c>
      <c r="M10" s="14">
        <f t="shared" si="1"/>
        <v>505</v>
      </c>
      <c r="N10" s="14">
        <f t="shared" si="3"/>
        <v>2750</v>
      </c>
      <c r="O10" s="14">
        <f t="shared" si="2"/>
        <v>0</v>
      </c>
      <c r="P10" s="14"/>
      <c r="Q10" s="8" t="s">
        <v>91</v>
      </c>
      <c r="R10" s="2"/>
    </row>
    <row r="11" spans="1:18" ht="24.75" customHeight="1">
      <c r="A11" s="117"/>
      <c r="B11" s="117"/>
      <c r="C11" s="116"/>
      <c r="D11" s="37" t="s">
        <v>92</v>
      </c>
      <c r="E11" s="51">
        <v>100</v>
      </c>
      <c r="F11" s="51">
        <v>11</v>
      </c>
      <c r="G11" s="33">
        <v>0</v>
      </c>
      <c r="H11" s="33"/>
      <c r="I11" s="33"/>
      <c r="J11" s="33">
        <v>35</v>
      </c>
      <c r="K11" s="51">
        <v>17.5</v>
      </c>
      <c r="L11" s="14">
        <f t="shared" si="0"/>
        <v>1750</v>
      </c>
      <c r="M11" s="14">
        <f t="shared" si="1"/>
        <v>615</v>
      </c>
      <c r="N11" s="14">
        <f t="shared" si="3"/>
        <v>1750</v>
      </c>
      <c r="O11" s="14">
        <f t="shared" si="2"/>
        <v>0</v>
      </c>
      <c r="P11" s="14"/>
      <c r="Q11" s="8" t="s">
        <v>91</v>
      </c>
      <c r="R11" s="2"/>
    </row>
    <row r="12" spans="1:18" ht="24.75" customHeight="1">
      <c r="A12" s="33">
        <v>1</v>
      </c>
      <c r="B12" s="33">
        <v>5</v>
      </c>
      <c r="C12" s="37" t="s">
        <v>86</v>
      </c>
      <c r="D12" s="37" t="s">
        <v>93</v>
      </c>
      <c r="E12" s="51">
        <v>3</v>
      </c>
      <c r="F12" s="51">
        <v>52</v>
      </c>
      <c r="G12" s="33">
        <v>0</v>
      </c>
      <c r="H12" s="33"/>
      <c r="I12" s="33"/>
      <c r="J12" s="33"/>
      <c r="K12" s="51">
        <v>78</v>
      </c>
      <c r="L12" s="14">
        <f t="shared" si="0"/>
        <v>234</v>
      </c>
      <c r="M12" s="14">
        <f t="shared" si="1"/>
        <v>78</v>
      </c>
      <c r="N12" s="14">
        <f t="shared" si="3"/>
        <v>234</v>
      </c>
      <c r="O12" s="14">
        <f t="shared" si="2"/>
        <v>0</v>
      </c>
      <c r="P12" s="14"/>
      <c r="Q12" s="8" t="s">
        <v>94</v>
      </c>
      <c r="R12" s="2"/>
    </row>
    <row r="13" spans="1:18" ht="24.75" customHeight="1">
      <c r="A13" s="33">
        <v>1</v>
      </c>
      <c r="B13" s="33">
        <v>31</v>
      </c>
      <c r="C13" s="37" t="s">
        <v>86</v>
      </c>
      <c r="D13" s="37" t="s">
        <v>95</v>
      </c>
      <c r="E13" s="51">
        <v>100</v>
      </c>
      <c r="F13" s="51">
        <v>29.7</v>
      </c>
      <c r="G13" s="35">
        <f>175/120*100</f>
        <v>145.83333333333331</v>
      </c>
      <c r="H13" s="33"/>
      <c r="I13" s="33"/>
      <c r="J13" s="33"/>
      <c r="K13" s="51">
        <v>43</v>
      </c>
      <c r="L13" s="14">
        <f t="shared" si="0"/>
        <v>4300</v>
      </c>
      <c r="M13" s="36">
        <f t="shared" si="1"/>
        <v>1184.1666666666667</v>
      </c>
      <c r="N13" s="14">
        <f t="shared" si="3"/>
        <v>4300</v>
      </c>
      <c r="O13" s="14">
        <f t="shared" si="2"/>
        <v>0</v>
      </c>
      <c r="P13" s="14"/>
      <c r="Q13" s="8" t="s">
        <v>96</v>
      </c>
      <c r="R13" s="2"/>
    </row>
    <row r="14" spans="1:18" ht="24.75" customHeight="1">
      <c r="A14" s="14">
        <v>1</v>
      </c>
      <c r="B14" s="14">
        <v>13</v>
      </c>
      <c r="C14" s="8" t="s">
        <v>97</v>
      </c>
      <c r="D14" s="10" t="s">
        <v>92</v>
      </c>
      <c r="E14" s="61">
        <v>150</v>
      </c>
      <c r="F14" s="57">
        <v>11</v>
      </c>
      <c r="G14" s="14">
        <v>0</v>
      </c>
      <c r="H14" s="14"/>
      <c r="I14" s="14"/>
      <c r="J14" s="14">
        <v>52</v>
      </c>
      <c r="K14" s="63">
        <v>17.5</v>
      </c>
      <c r="L14" s="14">
        <f t="shared" si="0"/>
        <v>2625</v>
      </c>
      <c r="M14" s="36">
        <f t="shared" si="1"/>
        <v>923</v>
      </c>
      <c r="N14" s="14">
        <f t="shared" si="3"/>
        <v>2625</v>
      </c>
      <c r="O14" s="14">
        <f>L14-N14</f>
        <v>0</v>
      </c>
      <c r="P14" s="14"/>
      <c r="Q14" s="8" t="s">
        <v>68</v>
      </c>
      <c r="R14" s="2"/>
    </row>
    <row r="15" spans="1:18" ht="24.75" customHeight="1">
      <c r="A15" s="14"/>
      <c r="B15" s="14"/>
      <c r="C15" s="8"/>
      <c r="D15" s="10"/>
      <c r="E15" s="57">
        <f>SUM(E7:E14)</f>
        <v>2749</v>
      </c>
      <c r="F15" s="57"/>
      <c r="G15" s="14"/>
      <c r="H15" s="14"/>
      <c r="I15" s="14"/>
      <c r="J15" s="14"/>
      <c r="K15" s="63"/>
      <c r="L15" s="14">
        <f>SUM(L7:L14)</f>
        <v>22747</v>
      </c>
      <c r="M15" s="14">
        <f>SUM(M7:M14)</f>
        <v>5096.6066666666666</v>
      </c>
      <c r="N15" s="8">
        <f t="shared" si="3"/>
        <v>22747</v>
      </c>
      <c r="O15" s="14">
        <f>L15-N15</f>
        <v>0</v>
      </c>
      <c r="P15" s="14"/>
      <c r="Q15" s="8"/>
      <c r="R15" s="2"/>
    </row>
    <row r="16" spans="1:18" ht="20.100000000000001" customHeight="1">
      <c r="A16" s="26"/>
      <c r="B16" s="26"/>
      <c r="C16" s="21"/>
      <c r="D16" s="21"/>
      <c r="E16" s="58"/>
      <c r="F16" s="58"/>
      <c r="G16" s="26"/>
      <c r="H16" s="26"/>
      <c r="I16" s="26"/>
      <c r="J16" s="26"/>
      <c r="K16" s="58"/>
      <c r="L16" s="26"/>
      <c r="M16" s="26"/>
      <c r="N16" s="21"/>
      <c r="O16" s="26"/>
      <c r="P16" s="26"/>
      <c r="Q16" s="21"/>
      <c r="R16" s="2"/>
    </row>
    <row r="17" spans="1:18" ht="20.100000000000001" customHeight="1">
      <c r="A17" s="26"/>
      <c r="B17" s="26"/>
      <c r="C17" s="21" t="s">
        <v>100</v>
      </c>
      <c r="D17" s="39"/>
      <c r="E17" s="62"/>
      <c r="F17" s="58"/>
      <c r="G17" s="26" t="s">
        <v>101</v>
      </c>
      <c r="H17" s="26"/>
      <c r="I17" s="26"/>
      <c r="J17" s="26"/>
      <c r="K17" s="64"/>
      <c r="L17" s="26"/>
      <c r="M17" s="26"/>
      <c r="N17" s="26"/>
      <c r="O17" s="26"/>
      <c r="P17" s="26"/>
      <c r="Q17" s="21"/>
      <c r="R17" s="2"/>
    </row>
    <row r="18" spans="1:18" ht="20.100000000000001" customHeight="1">
      <c r="A18" s="26"/>
      <c r="B18" s="26"/>
      <c r="C18" s="21"/>
      <c r="D18" s="39"/>
      <c r="E18" s="62"/>
      <c r="F18" s="58"/>
      <c r="G18" s="26"/>
      <c r="H18" s="26"/>
      <c r="I18" s="26"/>
      <c r="J18" s="26"/>
      <c r="K18" s="64"/>
      <c r="L18" s="26"/>
      <c r="M18" s="26"/>
      <c r="N18" s="26"/>
      <c r="O18" s="26"/>
      <c r="P18" s="26"/>
      <c r="Q18" s="21"/>
      <c r="R18" s="2"/>
    </row>
    <row r="19" spans="1:18" ht="20.100000000000001" customHeight="1">
      <c r="A19" s="109" t="s">
        <v>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2"/>
    </row>
    <row r="20" spans="1:18" ht="20.100000000000001" customHeight="1">
      <c r="A20" s="118" t="s">
        <v>110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2"/>
    </row>
    <row r="21" spans="1:18" ht="20.100000000000001" customHeight="1">
      <c r="A21" s="118" t="s">
        <v>104</v>
      </c>
      <c r="B21" s="111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2"/>
    </row>
    <row r="22" spans="1:18" ht="20.100000000000001" customHeight="1">
      <c r="A22" s="111" t="s">
        <v>2</v>
      </c>
      <c r="B22" s="111"/>
      <c r="C22" s="98" t="s">
        <v>3</v>
      </c>
      <c r="D22" s="98" t="s">
        <v>4</v>
      </c>
      <c r="E22" s="120" t="s">
        <v>5</v>
      </c>
      <c r="F22" s="120" t="s">
        <v>6</v>
      </c>
      <c r="G22" s="95" t="s">
        <v>7</v>
      </c>
      <c r="H22" s="95" t="s">
        <v>8</v>
      </c>
      <c r="I22" s="95" t="s">
        <v>9</v>
      </c>
      <c r="J22" s="43" t="s">
        <v>10</v>
      </c>
      <c r="K22" s="120" t="s">
        <v>11</v>
      </c>
      <c r="L22" s="95" t="s">
        <v>12</v>
      </c>
      <c r="M22" s="95" t="s">
        <v>13</v>
      </c>
      <c r="N22" s="111" t="s">
        <v>14</v>
      </c>
      <c r="O22" s="111"/>
      <c r="P22" s="95" t="s">
        <v>15</v>
      </c>
      <c r="Q22" s="98" t="s">
        <v>16</v>
      </c>
      <c r="R22" s="2"/>
    </row>
    <row r="23" spans="1:18" ht="20.100000000000001" customHeight="1">
      <c r="A23" s="43" t="s">
        <v>17</v>
      </c>
      <c r="B23" s="43" t="s">
        <v>18</v>
      </c>
      <c r="C23" s="98"/>
      <c r="D23" s="98"/>
      <c r="E23" s="120"/>
      <c r="F23" s="120"/>
      <c r="G23" s="95"/>
      <c r="H23" s="95"/>
      <c r="I23" s="95"/>
      <c r="J23" s="43" t="s">
        <v>19</v>
      </c>
      <c r="K23" s="120"/>
      <c r="L23" s="95"/>
      <c r="M23" s="95"/>
      <c r="N23" s="14" t="s">
        <v>20</v>
      </c>
      <c r="O23" s="14" t="s">
        <v>21</v>
      </c>
      <c r="P23" s="95"/>
      <c r="Q23" s="98"/>
      <c r="R23" s="2"/>
    </row>
    <row r="24" spans="1:18" ht="20.100000000000001" customHeight="1">
      <c r="A24" s="4">
        <v>3</v>
      </c>
      <c r="B24" s="4">
        <v>5</v>
      </c>
      <c r="C24" s="37" t="s">
        <v>86</v>
      </c>
      <c r="D24" s="8" t="s">
        <v>106</v>
      </c>
      <c r="E24" s="51">
        <v>100</v>
      </c>
      <c r="F24" s="51">
        <v>8.36</v>
      </c>
      <c r="G24" s="4">
        <v>80</v>
      </c>
      <c r="H24" s="4">
        <v>0</v>
      </c>
      <c r="I24" s="4">
        <v>0</v>
      </c>
      <c r="J24" s="4">
        <v>100</v>
      </c>
      <c r="K24" s="51">
        <v>18.5</v>
      </c>
      <c r="L24" s="14">
        <f>K24*E24</f>
        <v>1850</v>
      </c>
      <c r="M24" s="14">
        <f>L24-E24*F24-G24-H24-I24-J24</f>
        <v>834</v>
      </c>
      <c r="N24" s="14">
        <f>L24</f>
        <v>1850</v>
      </c>
      <c r="O24" s="14">
        <f>L24-N24</f>
        <v>0</v>
      </c>
      <c r="P24" s="14"/>
      <c r="Q24" s="8"/>
      <c r="R24" s="2"/>
    </row>
    <row r="25" spans="1:18" ht="20.100000000000001" customHeight="1">
      <c r="A25" s="4">
        <v>3</v>
      </c>
      <c r="B25" s="4">
        <v>25</v>
      </c>
      <c r="C25" s="37" t="s">
        <v>86</v>
      </c>
      <c r="D25" s="8" t="s">
        <v>107</v>
      </c>
      <c r="E25" s="51">
        <v>20</v>
      </c>
      <c r="F25" s="51">
        <v>29.7</v>
      </c>
      <c r="G25" s="4">
        <v>29</v>
      </c>
      <c r="H25" s="4"/>
      <c r="I25" s="4"/>
      <c r="J25" s="4"/>
      <c r="K25" s="51">
        <v>43</v>
      </c>
      <c r="L25" s="14">
        <f t="shared" ref="L25" si="4">K25*E25</f>
        <v>860</v>
      </c>
      <c r="M25" s="14">
        <f t="shared" ref="M25" si="5">L25-E25*F25-G25-H25-I25-J25</f>
        <v>237</v>
      </c>
      <c r="N25" s="14">
        <f>L25</f>
        <v>860</v>
      </c>
      <c r="O25" s="14">
        <f t="shared" ref="O25" si="6">L25-N25</f>
        <v>0</v>
      </c>
      <c r="P25" s="14"/>
      <c r="Q25" s="8"/>
      <c r="R25" s="2"/>
    </row>
    <row r="26" spans="1:18" ht="20.100000000000001" customHeight="1">
      <c r="A26" s="33"/>
      <c r="B26" s="33"/>
      <c r="C26" s="37"/>
      <c r="D26" s="37"/>
      <c r="E26" s="51"/>
      <c r="F26" s="51"/>
      <c r="G26" s="33"/>
      <c r="H26" s="33"/>
      <c r="I26" s="33"/>
      <c r="J26" s="33"/>
      <c r="K26" s="51"/>
      <c r="L26" s="14"/>
      <c r="M26" s="14"/>
      <c r="N26" s="14"/>
      <c r="O26" s="14"/>
      <c r="P26" s="14"/>
      <c r="Q26" s="8"/>
      <c r="R26" s="2"/>
    </row>
    <row r="27" spans="1:18" ht="20.100000000000001" customHeight="1">
      <c r="A27" s="4"/>
      <c r="B27" s="4"/>
      <c r="C27" s="8"/>
      <c r="D27" s="8"/>
      <c r="E27" s="51"/>
      <c r="F27" s="51"/>
      <c r="G27" s="4"/>
      <c r="H27" s="4"/>
      <c r="I27" s="4"/>
      <c r="J27" s="4"/>
      <c r="K27" s="51"/>
      <c r="L27" s="14"/>
      <c r="M27" s="14"/>
      <c r="N27" s="14"/>
      <c r="O27" s="14"/>
      <c r="P27" s="14"/>
      <c r="Q27" s="38"/>
      <c r="R27" s="2"/>
    </row>
    <row r="28" spans="1:18" ht="20.100000000000001" customHeight="1">
      <c r="A28" s="117"/>
      <c r="B28" s="117"/>
      <c r="C28" s="116"/>
      <c r="D28" s="37"/>
      <c r="E28" s="51"/>
      <c r="F28" s="51"/>
      <c r="G28" s="33"/>
      <c r="H28" s="33"/>
      <c r="I28" s="33"/>
      <c r="J28" s="33"/>
      <c r="K28" s="51"/>
      <c r="L28" s="14"/>
      <c r="M28" s="14"/>
      <c r="N28" s="14"/>
      <c r="O28" s="14"/>
      <c r="P28" s="14"/>
      <c r="Q28" s="8"/>
      <c r="R28" s="2"/>
    </row>
    <row r="29" spans="1:18" ht="20.100000000000001" customHeight="1">
      <c r="A29" s="117"/>
      <c r="B29" s="117"/>
      <c r="C29" s="116"/>
      <c r="D29" s="37"/>
      <c r="E29" s="51"/>
      <c r="F29" s="51"/>
      <c r="G29" s="33"/>
      <c r="H29" s="33"/>
      <c r="I29" s="33"/>
      <c r="J29" s="33"/>
      <c r="K29" s="51"/>
      <c r="L29" s="14"/>
      <c r="M29" s="14"/>
      <c r="N29" s="14"/>
      <c r="O29" s="14"/>
      <c r="P29" s="14"/>
      <c r="Q29" s="8"/>
      <c r="R29" s="2"/>
    </row>
    <row r="30" spans="1:18" ht="20.100000000000001" customHeight="1">
      <c r="A30" s="33"/>
      <c r="B30" s="33"/>
      <c r="C30" s="37"/>
      <c r="D30" s="37"/>
      <c r="E30" s="51"/>
      <c r="F30" s="51"/>
      <c r="G30" s="33"/>
      <c r="H30" s="33"/>
      <c r="I30" s="33"/>
      <c r="J30" s="33"/>
      <c r="K30" s="51"/>
      <c r="L30" s="14"/>
      <c r="M30" s="14"/>
      <c r="N30" s="14"/>
      <c r="O30" s="14"/>
      <c r="P30" s="14"/>
      <c r="Q30" s="8"/>
      <c r="R30" s="2"/>
    </row>
    <row r="31" spans="1:18" ht="20.100000000000001" customHeight="1">
      <c r="A31" s="33"/>
      <c r="B31" s="33"/>
      <c r="C31" s="37"/>
      <c r="D31" s="37"/>
      <c r="E31" s="51"/>
      <c r="F31" s="51"/>
      <c r="G31" s="35"/>
      <c r="H31" s="33"/>
      <c r="I31" s="33"/>
      <c r="J31" s="33"/>
      <c r="K31" s="51"/>
      <c r="L31" s="14"/>
      <c r="M31" s="36"/>
      <c r="N31" s="14"/>
      <c r="O31" s="14"/>
      <c r="P31" s="14"/>
      <c r="Q31" s="8"/>
      <c r="R31" s="2"/>
    </row>
    <row r="32" spans="1:18" ht="20.100000000000001" customHeight="1">
      <c r="A32" s="14"/>
      <c r="B32" s="14"/>
      <c r="C32" s="8"/>
      <c r="D32" s="10"/>
      <c r="E32" s="61"/>
      <c r="F32" s="57"/>
      <c r="G32" s="14"/>
      <c r="H32" s="14"/>
      <c r="I32" s="14"/>
      <c r="J32" s="14"/>
      <c r="K32" s="63"/>
      <c r="L32" s="14"/>
      <c r="M32" s="36"/>
      <c r="N32" s="14"/>
      <c r="O32" s="14"/>
      <c r="P32" s="14"/>
      <c r="Q32" s="8"/>
      <c r="R32" s="2"/>
    </row>
    <row r="33" spans="1:18" ht="20.100000000000001" customHeight="1">
      <c r="A33" s="14"/>
      <c r="B33" s="14"/>
      <c r="C33" s="8"/>
      <c r="D33" s="10"/>
      <c r="E33" s="57">
        <f>SUM(E24:E32)</f>
        <v>120</v>
      </c>
      <c r="F33" s="57"/>
      <c r="G33" s="14"/>
      <c r="H33" s="14"/>
      <c r="I33" s="14"/>
      <c r="J33" s="14"/>
      <c r="K33" s="63"/>
      <c r="L33" s="14">
        <f>SUM(L24:L32)</f>
        <v>2710</v>
      </c>
      <c r="M33" s="14">
        <f>SUM(M24:M32)</f>
        <v>1071</v>
      </c>
      <c r="N33" s="8">
        <f t="shared" ref="N33" si="7">L33</f>
        <v>2710</v>
      </c>
      <c r="O33" s="14">
        <f>L33-N33</f>
        <v>0</v>
      </c>
      <c r="P33" s="14"/>
      <c r="Q33" s="8"/>
      <c r="R33" s="2"/>
    </row>
    <row r="34" spans="1:18" ht="20.100000000000001" customHeight="1">
      <c r="A34" s="26"/>
      <c r="B34" s="26"/>
      <c r="C34" s="21"/>
      <c r="D34" s="21"/>
      <c r="E34" s="58"/>
      <c r="F34" s="58"/>
      <c r="G34" s="26"/>
      <c r="H34" s="26"/>
      <c r="I34" s="26"/>
      <c r="J34" s="26"/>
      <c r="K34" s="58"/>
      <c r="L34" s="26"/>
      <c r="M34" s="26"/>
      <c r="N34" s="21"/>
      <c r="O34" s="26"/>
      <c r="P34" s="26"/>
      <c r="Q34" s="21"/>
      <c r="R34" s="2"/>
    </row>
    <row r="35" spans="1:18" ht="20.100000000000001" customHeight="1">
      <c r="A35" s="26"/>
      <c r="B35" s="26"/>
      <c r="C35" s="21" t="s">
        <v>100</v>
      </c>
      <c r="D35" s="39"/>
      <c r="E35" s="62"/>
      <c r="F35" s="58"/>
      <c r="G35" s="26" t="s">
        <v>101</v>
      </c>
      <c r="H35" s="26"/>
      <c r="I35" s="26"/>
      <c r="J35" s="26"/>
      <c r="K35" s="64"/>
      <c r="L35" s="26"/>
      <c r="M35" s="26"/>
      <c r="N35" s="26"/>
      <c r="O35" s="26"/>
      <c r="P35" s="26"/>
      <c r="Q35" s="21"/>
      <c r="R35" s="2"/>
    </row>
    <row r="36" spans="1:18" ht="20.100000000000001" customHeight="1">
      <c r="A36" s="26"/>
      <c r="B36" s="26"/>
      <c r="C36" s="21"/>
      <c r="D36" s="39"/>
      <c r="E36" s="58"/>
      <c r="F36" s="58"/>
      <c r="G36" s="26"/>
      <c r="H36" s="26"/>
      <c r="I36" s="26"/>
      <c r="J36" s="26"/>
      <c r="K36" s="64"/>
      <c r="L36" s="26"/>
      <c r="M36" s="26"/>
      <c r="N36" s="26"/>
      <c r="O36" s="26"/>
      <c r="P36" s="26"/>
      <c r="Q36" s="21"/>
      <c r="R36" s="2"/>
    </row>
    <row r="37" spans="1:18" ht="20.100000000000001" customHeight="1">
      <c r="A37" s="109" t="s">
        <v>0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2"/>
    </row>
    <row r="38" spans="1:18" ht="20.100000000000001" customHeight="1">
      <c r="A38" s="118" t="s">
        <v>111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2"/>
    </row>
    <row r="39" spans="1:18" ht="20.100000000000001" customHeight="1">
      <c r="A39" s="118" t="s">
        <v>104</v>
      </c>
      <c r="B39" s="111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2"/>
    </row>
    <row r="40" spans="1:18" ht="20.100000000000001" customHeight="1">
      <c r="A40" s="111" t="s">
        <v>2</v>
      </c>
      <c r="B40" s="111"/>
      <c r="C40" s="98" t="s">
        <v>3</v>
      </c>
      <c r="D40" s="98" t="s">
        <v>4</v>
      </c>
      <c r="E40" s="120" t="s">
        <v>5</v>
      </c>
      <c r="F40" s="120" t="s">
        <v>6</v>
      </c>
      <c r="G40" s="95" t="s">
        <v>7</v>
      </c>
      <c r="H40" s="95" t="s">
        <v>8</v>
      </c>
      <c r="I40" s="95" t="s">
        <v>9</v>
      </c>
      <c r="J40" s="44" t="s">
        <v>10</v>
      </c>
      <c r="K40" s="120" t="s">
        <v>11</v>
      </c>
      <c r="L40" s="95" t="s">
        <v>12</v>
      </c>
      <c r="M40" s="95" t="s">
        <v>13</v>
      </c>
      <c r="N40" s="111" t="s">
        <v>14</v>
      </c>
      <c r="O40" s="111"/>
      <c r="P40" s="95" t="s">
        <v>15</v>
      </c>
      <c r="Q40" s="98" t="s">
        <v>16</v>
      </c>
      <c r="R40" s="2"/>
    </row>
    <row r="41" spans="1:18" ht="20.100000000000001" customHeight="1">
      <c r="A41" s="44" t="s">
        <v>17</v>
      </c>
      <c r="B41" s="44" t="s">
        <v>18</v>
      </c>
      <c r="C41" s="98"/>
      <c r="D41" s="98"/>
      <c r="E41" s="120"/>
      <c r="F41" s="120"/>
      <c r="G41" s="95"/>
      <c r="H41" s="95"/>
      <c r="I41" s="95"/>
      <c r="J41" s="44" t="s">
        <v>19</v>
      </c>
      <c r="K41" s="120"/>
      <c r="L41" s="95"/>
      <c r="M41" s="95"/>
      <c r="N41" s="14" t="s">
        <v>20</v>
      </c>
      <c r="O41" s="14" t="s">
        <v>21</v>
      </c>
      <c r="P41" s="95"/>
      <c r="Q41" s="98"/>
      <c r="R41" s="2"/>
    </row>
    <row r="42" spans="1:18" ht="20.100000000000001" customHeight="1">
      <c r="A42" s="4">
        <v>4</v>
      </c>
      <c r="B42" s="4">
        <v>27</v>
      </c>
      <c r="C42" s="37" t="s">
        <v>112</v>
      </c>
      <c r="D42" s="8" t="s">
        <v>113</v>
      </c>
      <c r="E42" s="51">
        <v>100</v>
      </c>
      <c r="F42" s="51">
        <v>1.3</v>
      </c>
      <c r="G42" s="4">
        <v>0</v>
      </c>
      <c r="H42" s="4">
        <v>0</v>
      </c>
      <c r="I42" s="4">
        <v>0</v>
      </c>
      <c r="J42" s="4">
        <v>50</v>
      </c>
      <c r="K42" s="51">
        <v>5.5</v>
      </c>
      <c r="L42" s="14">
        <f>K42*E42</f>
        <v>550</v>
      </c>
      <c r="M42" s="14">
        <f>L42-E42*F42-G42-H42-I42-J42</f>
        <v>370</v>
      </c>
      <c r="N42" s="14">
        <f>L42</f>
        <v>550</v>
      </c>
      <c r="O42" s="14">
        <f>L42-N42</f>
        <v>0</v>
      </c>
      <c r="P42" s="14"/>
      <c r="Q42" s="8"/>
      <c r="R42" s="2"/>
    </row>
    <row r="43" spans="1:18" ht="20.100000000000001" customHeight="1">
      <c r="A43" s="4">
        <v>3</v>
      </c>
      <c r="B43" s="4"/>
      <c r="C43" s="37"/>
      <c r="D43" s="8"/>
      <c r="E43" s="51"/>
      <c r="F43" s="51"/>
      <c r="G43" s="4"/>
      <c r="H43" s="4"/>
      <c r="I43" s="4"/>
      <c r="J43" s="4"/>
      <c r="K43" s="51"/>
      <c r="L43" s="14"/>
      <c r="M43" s="14"/>
      <c r="N43" s="14"/>
      <c r="O43" s="14"/>
      <c r="P43" s="14"/>
      <c r="Q43" s="8"/>
      <c r="R43" s="2"/>
    </row>
    <row r="44" spans="1:18" ht="20.100000000000001" customHeight="1">
      <c r="A44" s="33"/>
      <c r="B44" s="33"/>
      <c r="C44" s="37"/>
      <c r="D44" s="37"/>
      <c r="E44" s="51"/>
      <c r="F44" s="51"/>
      <c r="G44" s="33"/>
      <c r="H44" s="33"/>
      <c r="I44" s="33"/>
      <c r="J44" s="33"/>
      <c r="K44" s="51"/>
      <c r="L44" s="14"/>
      <c r="M44" s="14"/>
      <c r="N44" s="14"/>
      <c r="O44" s="14"/>
      <c r="P44" s="14"/>
      <c r="Q44" s="8"/>
      <c r="R44" s="2"/>
    </row>
    <row r="45" spans="1:18" ht="20.100000000000001" customHeight="1">
      <c r="A45" s="4"/>
      <c r="B45" s="4"/>
      <c r="C45" s="8"/>
      <c r="D45" s="8"/>
      <c r="E45" s="51"/>
      <c r="F45" s="51"/>
      <c r="G45" s="4"/>
      <c r="H45" s="4"/>
      <c r="I45" s="4"/>
      <c r="J45" s="4"/>
      <c r="K45" s="51"/>
      <c r="L45" s="14"/>
      <c r="M45" s="14"/>
      <c r="N45" s="14"/>
      <c r="O45" s="14"/>
      <c r="P45" s="14"/>
      <c r="Q45" s="38"/>
      <c r="R45" s="2"/>
    </row>
    <row r="46" spans="1:18" ht="20.100000000000001" customHeight="1">
      <c r="A46" s="117"/>
      <c r="B46" s="117"/>
      <c r="C46" s="116"/>
      <c r="D46" s="37"/>
      <c r="E46" s="51"/>
      <c r="F46" s="51"/>
      <c r="G46" s="33"/>
      <c r="H46" s="33"/>
      <c r="I46" s="33"/>
      <c r="J46" s="33"/>
      <c r="K46" s="51"/>
      <c r="L46" s="14"/>
      <c r="M46" s="14"/>
      <c r="N46" s="14"/>
      <c r="O46" s="14"/>
      <c r="P46" s="14"/>
      <c r="Q46" s="8"/>
      <c r="R46" s="2"/>
    </row>
    <row r="47" spans="1:18" ht="20.100000000000001" customHeight="1">
      <c r="A47" s="117"/>
      <c r="B47" s="117"/>
      <c r="C47" s="116"/>
      <c r="D47" s="37"/>
      <c r="E47" s="51"/>
      <c r="F47" s="51"/>
      <c r="G47" s="33"/>
      <c r="H47" s="33"/>
      <c r="I47" s="33"/>
      <c r="J47" s="33"/>
      <c r="K47" s="51"/>
      <c r="L47" s="14"/>
      <c r="M47" s="14"/>
      <c r="N47" s="14"/>
      <c r="O47" s="14"/>
      <c r="P47" s="14"/>
      <c r="Q47" s="8"/>
      <c r="R47" s="2"/>
    </row>
    <row r="48" spans="1:18" ht="20.100000000000001" customHeight="1">
      <c r="A48" s="33"/>
      <c r="B48" s="33"/>
      <c r="C48" s="37"/>
      <c r="D48" s="37"/>
      <c r="E48" s="51"/>
      <c r="F48" s="51"/>
      <c r="G48" s="33"/>
      <c r="H48" s="33"/>
      <c r="I48" s="33"/>
      <c r="J48" s="33"/>
      <c r="K48" s="51"/>
      <c r="L48" s="14"/>
      <c r="M48" s="14"/>
      <c r="N48" s="14"/>
      <c r="O48" s="14"/>
      <c r="P48" s="14"/>
      <c r="Q48" s="8"/>
      <c r="R48" s="2"/>
    </row>
    <row r="49" spans="1:18" ht="20.100000000000001" customHeight="1">
      <c r="A49" s="33"/>
      <c r="B49" s="33"/>
      <c r="C49" s="37"/>
      <c r="D49" s="37"/>
      <c r="E49" s="51"/>
      <c r="F49" s="51"/>
      <c r="G49" s="35"/>
      <c r="H49" s="33"/>
      <c r="I49" s="33"/>
      <c r="J49" s="33"/>
      <c r="K49" s="51"/>
      <c r="L49" s="14"/>
      <c r="M49" s="36"/>
      <c r="N49" s="14"/>
      <c r="O49" s="14"/>
      <c r="P49" s="14"/>
      <c r="Q49" s="8"/>
      <c r="R49" s="2"/>
    </row>
    <row r="50" spans="1:18" ht="20.100000000000001" customHeight="1">
      <c r="A50" s="14"/>
      <c r="B50" s="14"/>
      <c r="C50" s="8"/>
      <c r="D50" s="10"/>
      <c r="E50" s="61"/>
      <c r="F50" s="57"/>
      <c r="G50" s="14"/>
      <c r="H50" s="14"/>
      <c r="I50" s="14"/>
      <c r="J50" s="14"/>
      <c r="K50" s="63"/>
      <c r="L50" s="14"/>
      <c r="M50" s="36"/>
      <c r="N50" s="14"/>
      <c r="O50" s="14"/>
      <c r="P50" s="14"/>
      <c r="Q50" s="8"/>
    </row>
    <row r="51" spans="1:18" ht="20.100000000000001" customHeight="1">
      <c r="A51" s="14"/>
      <c r="B51" s="14"/>
      <c r="C51" s="8"/>
      <c r="D51" s="10"/>
      <c r="E51" s="57">
        <f>SUM(E42:E50)</f>
        <v>100</v>
      </c>
      <c r="F51" s="57"/>
      <c r="G51" s="14"/>
      <c r="H51" s="14"/>
      <c r="I51" s="14"/>
      <c r="J51" s="14"/>
      <c r="K51" s="63"/>
      <c r="L51" s="14">
        <f>SUM(L42:L50)</f>
        <v>550</v>
      </c>
      <c r="M51" s="14">
        <f>SUM(M42:M50)</f>
        <v>370</v>
      </c>
      <c r="N51" s="8">
        <f t="shared" ref="N51" si="8">L51</f>
        <v>550</v>
      </c>
      <c r="O51" s="14">
        <f>L51-N51</f>
        <v>0</v>
      </c>
      <c r="P51" s="14"/>
      <c r="Q51" s="8"/>
    </row>
    <row r="52" spans="1:18" ht="20.100000000000001" customHeight="1">
      <c r="A52" s="26"/>
      <c r="B52" s="26"/>
      <c r="C52" s="21"/>
      <c r="D52" s="21"/>
      <c r="E52" s="58"/>
      <c r="F52" s="58"/>
      <c r="G52" s="26"/>
      <c r="H52" s="26"/>
      <c r="I52" s="26"/>
      <c r="J52" s="26"/>
      <c r="K52" s="58"/>
      <c r="L52" s="26"/>
      <c r="M52" s="26"/>
      <c r="N52" s="21"/>
      <c r="O52" s="26"/>
      <c r="P52" s="26"/>
      <c r="Q52" s="21"/>
    </row>
    <row r="53" spans="1:18" ht="20.100000000000001" customHeight="1">
      <c r="A53" s="26"/>
      <c r="B53" s="26"/>
      <c r="C53" s="21" t="s">
        <v>100</v>
      </c>
      <c r="D53" s="39"/>
      <c r="E53" s="62"/>
      <c r="F53" s="58"/>
      <c r="G53" s="26" t="s">
        <v>101</v>
      </c>
      <c r="H53" s="26"/>
      <c r="I53" s="26"/>
      <c r="J53" s="26"/>
      <c r="K53" s="64"/>
      <c r="L53" s="26"/>
      <c r="M53" s="26"/>
      <c r="N53" s="26"/>
      <c r="O53" s="26"/>
      <c r="P53" s="26"/>
      <c r="Q53" s="21"/>
    </row>
    <row r="54" spans="1:18" ht="20.100000000000001" customHeight="1">
      <c r="A54" s="40"/>
      <c r="B54" s="40"/>
      <c r="C54" s="41"/>
      <c r="D54" s="41"/>
      <c r="E54" s="59"/>
      <c r="F54" s="59"/>
      <c r="G54" s="42"/>
      <c r="H54" s="42"/>
      <c r="I54" s="42"/>
      <c r="J54" s="42"/>
      <c r="K54" s="59"/>
      <c r="L54" s="42"/>
      <c r="M54" s="42"/>
      <c r="N54" s="42"/>
      <c r="O54" s="42"/>
      <c r="P54" s="42"/>
    </row>
    <row r="55" spans="1:18" ht="20.100000000000001" customHeight="1">
      <c r="A55" s="40"/>
      <c r="B55" s="40"/>
      <c r="C55" s="41"/>
      <c r="D55" s="41"/>
      <c r="E55" s="59"/>
      <c r="F55" s="59"/>
      <c r="G55" s="42"/>
      <c r="H55" s="42"/>
      <c r="I55" s="42"/>
      <c r="J55" s="42"/>
      <c r="K55" s="59"/>
      <c r="L55" s="42"/>
      <c r="M55" s="42"/>
      <c r="N55" s="42"/>
      <c r="O55" s="42"/>
      <c r="P55" s="42"/>
    </row>
    <row r="56" spans="1:18" ht="20.100000000000001" customHeight="1">
      <c r="A56" s="40"/>
      <c r="B56" s="40"/>
      <c r="C56" s="41"/>
      <c r="D56" s="41"/>
      <c r="E56" s="59"/>
      <c r="F56" s="59"/>
      <c r="G56" s="42"/>
      <c r="H56" s="42"/>
      <c r="I56" s="42"/>
      <c r="J56" s="42"/>
      <c r="K56" s="59"/>
      <c r="L56" s="42"/>
      <c r="M56" s="42"/>
      <c r="N56" s="42"/>
      <c r="O56" s="42"/>
      <c r="P56" s="42"/>
    </row>
    <row r="57" spans="1:18" ht="20.100000000000001" customHeight="1">
      <c r="A57" s="40"/>
      <c r="B57" s="40"/>
      <c r="C57" s="41"/>
      <c r="D57" s="41"/>
      <c r="E57" s="59"/>
      <c r="F57" s="59"/>
      <c r="G57" s="42"/>
      <c r="H57" s="42"/>
      <c r="I57" s="42"/>
      <c r="J57" s="42"/>
      <c r="K57" s="59"/>
      <c r="L57" s="42"/>
      <c r="M57" s="42"/>
      <c r="N57" s="42"/>
      <c r="O57" s="42"/>
      <c r="P57" s="42"/>
    </row>
    <row r="58" spans="1:18" ht="20.100000000000001" customHeight="1">
      <c r="A58" s="40"/>
      <c r="B58" s="40"/>
      <c r="C58" s="41"/>
      <c r="D58" s="41"/>
      <c r="E58" s="59"/>
      <c r="F58" s="59"/>
      <c r="G58" s="42"/>
      <c r="H58" s="42"/>
      <c r="I58" s="42"/>
      <c r="J58" s="42"/>
      <c r="K58" s="59"/>
      <c r="L58" s="42"/>
      <c r="M58" s="42"/>
      <c r="N58" s="42"/>
      <c r="O58" s="42"/>
      <c r="P58" s="42"/>
    </row>
    <row r="59" spans="1:18" ht="20.100000000000001" customHeight="1">
      <c r="A59" s="40"/>
      <c r="B59" s="40"/>
      <c r="C59" s="41"/>
      <c r="D59" s="41"/>
      <c r="E59" s="59"/>
      <c r="F59" s="59"/>
      <c r="G59" s="42"/>
      <c r="H59" s="42"/>
      <c r="I59" s="42"/>
      <c r="J59" s="42"/>
      <c r="K59" s="59"/>
      <c r="L59" s="42"/>
      <c r="M59" s="42"/>
      <c r="N59" s="42"/>
      <c r="O59" s="42"/>
      <c r="P59" s="42"/>
    </row>
    <row r="60" spans="1:18" ht="20.100000000000001" customHeight="1">
      <c r="A60" s="40"/>
      <c r="B60" s="40"/>
      <c r="C60" s="41"/>
      <c r="D60" s="41"/>
      <c r="E60" s="59"/>
      <c r="F60" s="59"/>
      <c r="G60" s="42"/>
      <c r="H60" s="42"/>
      <c r="I60" s="42"/>
      <c r="J60" s="42"/>
      <c r="K60" s="59"/>
      <c r="L60" s="42"/>
      <c r="M60" s="42"/>
      <c r="N60" s="42"/>
      <c r="O60" s="42"/>
      <c r="P60" s="42"/>
    </row>
    <row r="61" spans="1:18" ht="20.100000000000001" customHeight="1">
      <c r="A61" s="40"/>
      <c r="B61" s="40"/>
      <c r="C61" s="41"/>
      <c r="D61" s="41"/>
      <c r="E61" s="59"/>
      <c r="F61" s="59"/>
      <c r="G61" s="42"/>
      <c r="H61" s="42"/>
      <c r="I61" s="42"/>
      <c r="J61" s="42"/>
      <c r="K61" s="59"/>
      <c r="L61" s="42"/>
      <c r="M61" s="42"/>
      <c r="N61" s="42"/>
      <c r="O61" s="42"/>
      <c r="P61" s="42"/>
    </row>
    <row r="62" spans="1:18" ht="20.100000000000001" customHeight="1">
      <c r="A62" s="40"/>
      <c r="B62" s="40"/>
      <c r="C62" s="41"/>
      <c r="D62" s="41"/>
      <c r="E62" s="59"/>
      <c r="F62" s="59"/>
      <c r="G62" s="42"/>
      <c r="H62" s="42"/>
      <c r="I62" s="42"/>
      <c r="J62" s="42"/>
      <c r="K62" s="59"/>
      <c r="L62" s="42"/>
      <c r="M62" s="42"/>
      <c r="N62" s="42"/>
      <c r="O62" s="42"/>
      <c r="P62" s="42"/>
    </row>
    <row r="63" spans="1:18" ht="20.100000000000001" customHeight="1">
      <c r="A63" s="40"/>
      <c r="B63" s="40"/>
      <c r="C63" s="41"/>
      <c r="D63" s="41"/>
      <c r="E63" s="59"/>
      <c r="F63" s="59"/>
      <c r="G63" s="42"/>
      <c r="H63" s="42"/>
      <c r="I63" s="42"/>
      <c r="J63" s="42"/>
      <c r="K63" s="59"/>
      <c r="L63" s="42"/>
      <c r="M63" s="42"/>
      <c r="N63" s="42"/>
      <c r="O63" s="42"/>
      <c r="P63" s="42"/>
    </row>
    <row r="64" spans="1:18" ht="20.100000000000001" customHeight="1">
      <c r="A64" s="40"/>
      <c r="B64" s="40"/>
      <c r="C64" s="41"/>
      <c r="D64" s="41"/>
      <c r="E64" s="59"/>
      <c r="F64" s="59"/>
      <c r="G64" s="42"/>
      <c r="H64" s="42"/>
      <c r="I64" s="42"/>
      <c r="J64" s="42"/>
      <c r="K64" s="59"/>
      <c r="L64" s="42"/>
      <c r="M64" s="42"/>
      <c r="N64" s="42"/>
      <c r="O64" s="42"/>
      <c r="P64" s="42"/>
    </row>
    <row r="65" spans="1:16" ht="20.100000000000001" customHeight="1">
      <c r="A65" s="40"/>
      <c r="B65" s="40"/>
      <c r="C65" s="41"/>
      <c r="D65" s="41"/>
      <c r="E65" s="59"/>
      <c r="F65" s="59"/>
      <c r="G65" s="42"/>
      <c r="H65" s="42"/>
      <c r="I65" s="42"/>
      <c r="J65" s="42"/>
      <c r="K65" s="59"/>
      <c r="L65" s="42"/>
      <c r="M65" s="42"/>
      <c r="N65" s="42"/>
      <c r="O65" s="42"/>
      <c r="P65" s="42"/>
    </row>
    <row r="66" spans="1:16" ht="20.100000000000001" customHeight="1">
      <c r="A66" s="40"/>
      <c r="B66" s="40"/>
      <c r="C66" s="41"/>
      <c r="D66" s="41"/>
      <c r="E66" s="59"/>
      <c r="F66" s="59"/>
      <c r="G66" s="42"/>
      <c r="H66" s="42"/>
      <c r="I66" s="42"/>
      <c r="J66" s="42"/>
      <c r="K66" s="59"/>
      <c r="L66" s="42"/>
      <c r="M66" s="42"/>
      <c r="N66" s="42"/>
      <c r="O66" s="42"/>
      <c r="P66" s="42"/>
    </row>
    <row r="67" spans="1:16" ht="20.100000000000001" customHeight="1">
      <c r="A67" s="40"/>
      <c r="B67" s="40"/>
      <c r="C67" s="41"/>
      <c r="D67" s="41"/>
      <c r="E67" s="59"/>
      <c r="F67" s="59"/>
      <c r="G67" s="42"/>
      <c r="H67" s="42"/>
      <c r="I67" s="42"/>
      <c r="J67" s="42"/>
      <c r="K67" s="59"/>
      <c r="L67" s="42"/>
      <c r="M67" s="42"/>
      <c r="N67" s="42"/>
      <c r="O67" s="42"/>
      <c r="P67" s="42"/>
    </row>
    <row r="68" spans="1:16" ht="20.100000000000001" customHeight="1">
      <c r="A68" s="40"/>
      <c r="B68" s="40"/>
      <c r="C68" s="41"/>
      <c r="D68" s="41"/>
      <c r="E68" s="59"/>
      <c r="F68" s="59"/>
      <c r="G68" s="42"/>
      <c r="H68" s="42"/>
      <c r="I68" s="42"/>
      <c r="J68" s="42"/>
      <c r="K68" s="59"/>
      <c r="L68" s="42"/>
      <c r="M68" s="42"/>
      <c r="N68" s="42"/>
      <c r="O68" s="42"/>
      <c r="P68" s="42"/>
    </row>
    <row r="69" spans="1:16" ht="20.100000000000001" customHeight="1">
      <c r="A69" s="40"/>
      <c r="B69" s="40"/>
      <c r="C69" s="41"/>
      <c r="D69" s="41"/>
      <c r="E69" s="59"/>
      <c r="F69" s="59"/>
      <c r="G69" s="42"/>
      <c r="H69" s="42"/>
      <c r="I69" s="42"/>
      <c r="J69" s="42"/>
      <c r="K69" s="59"/>
      <c r="L69" s="42"/>
      <c r="M69" s="42"/>
      <c r="N69" s="42"/>
      <c r="O69" s="42"/>
      <c r="P69" s="42"/>
    </row>
    <row r="70" spans="1:16" ht="20.100000000000001" customHeight="1">
      <c r="A70" s="40"/>
      <c r="B70" s="40"/>
      <c r="C70" s="41"/>
      <c r="D70" s="41"/>
      <c r="E70" s="59"/>
      <c r="F70" s="59"/>
      <c r="G70" s="42"/>
      <c r="H70" s="42"/>
      <c r="I70" s="42"/>
      <c r="J70" s="42"/>
      <c r="K70" s="59"/>
      <c r="L70" s="42"/>
      <c r="M70" s="42"/>
      <c r="N70" s="42"/>
      <c r="O70" s="42"/>
      <c r="P70" s="42"/>
    </row>
    <row r="71" spans="1:16" ht="20.100000000000001" customHeight="1">
      <c r="A71" s="40"/>
      <c r="B71" s="40"/>
      <c r="C71" s="41"/>
      <c r="D71" s="41"/>
      <c r="E71" s="59"/>
      <c r="F71" s="59"/>
      <c r="G71" s="42"/>
      <c r="H71" s="42"/>
      <c r="I71" s="42"/>
      <c r="J71" s="42"/>
      <c r="K71" s="59"/>
      <c r="L71" s="42"/>
      <c r="M71" s="42"/>
      <c r="N71" s="42"/>
      <c r="O71" s="42"/>
      <c r="P71" s="42"/>
    </row>
  </sheetData>
  <mergeCells count="60">
    <mergeCell ref="A46:A47"/>
    <mergeCell ref="B46:B47"/>
    <mergeCell ref="C46:C47"/>
    <mergeCell ref="A37:Q37"/>
    <mergeCell ref="A38:Q38"/>
    <mergeCell ref="A39:Q39"/>
    <mergeCell ref="A40:B40"/>
    <mergeCell ref="C40:C41"/>
    <mergeCell ref="D40:D41"/>
    <mergeCell ref="E40:E41"/>
    <mergeCell ref="F40:F41"/>
    <mergeCell ref="G40:G41"/>
    <mergeCell ref="H40:H41"/>
    <mergeCell ref="I40:I41"/>
    <mergeCell ref="K40:K41"/>
    <mergeCell ref="L40:L41"/>
    <mergeCell ref="N40:O40"/>
    <mergeCell ref="P40:P41"/>
    <mergeCell ref="Q22:Q23"/>
    <mergeCell ref="M22:M23"/>
    <mergeCell ref="N22:O22"/>
    <mergeCell ref="P22:P23"/>
    <mergeCell ref="Q40:Q41"/>
    <mergeCell ref="H22:H23"/>
    <mergeCell ref="I22:I23"/>
    <mergeCell ref="K22:K23"/>
    <mergeCell ref="L22:L23"/>
    <mergeCell ref="M40:M41"/>
    <mergeCell ref="M4:M5"/>
    <mergeCell ref="P4:P5"/>
    <mergeCell ref="Q4:Q5"/>
    <mergeCell ref="C4:C5"/>
    <mergeCell ref="A28:A29"/>
    <mergeCell ref="B28:B29"/>
    <mergeCell ref="C28:C29"/>
    <mergeCell ref="A19:Q19"/>
    <mergeCell ref="A20:Q20"/>
    <mergeCell ref="A21:Q21"/>
    <mergeCell ref="A22:B22"/>
    <mergeCell ref="C22:C23"/>
    <mergeCell ref="D22:D23"/>
    <mergeCell ref="E22:E23"/>
    <mergeCell ref="F22:F23"/>
    <mergeCell ref="G22:G23"/>
    <mergeCell ref="C10:C11"/>
    <mergeCell ref="D4:D5"/>
    <mergeCell ref="A10:A11"/>
    <mergeCell ref="B10:B11"/>
    <mergeCell ref="A1:Q1"/>
    <mergeCell ref="A2:Q2"/>
    <mergeCell ref="A3:Q3"/>
    <mergeCell ref="A4:B4"/>
    <mergeCell ref="N4:O4"/>
    <mergeCell ref="E4:E5"/>
    <mergeCell ref="F4:F5"/>
    <mergeCell ref="G4:G5"/>
    <mergeCell ref="H4:H5"/>
    <mergeCell ref="I4:I5"/>
    <mergeCell ref="K4:K5"/>
    <mergeCell ref="L4:L5"/>
  </mergeCells>
  <phoneticPr fontId="4" type="noConversion"/>
  <pageMargins left="0.23622047244094491" right="0.23622047244094491" top="0.98425196850393704" bottom="0.98425196850393704" header="0.51181102362204722" footer="0.51181102362204722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李小朋</vt:lpstr>
      <vt:lpstr>陈俊丰</vt:lpstr>
      <vt:lpstr>李苏州</vt:lpstr>
      <vt:lpstr>陈俊丰!Print_Titles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lixiaopeng</cp:lastModifiedBy>
  <cp:lastPrinted>2018-06-02T10:03:52Z</cp:lastPrinted>
  <dcterms:created xsi:type="dcterms:W3CDTF">2018-01-05T13:18:00Z</dcterms:created>
  <dcterms:modified xsi:type="dcterms:W3CDTF">2019-04-30T07:59:58Z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